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FI\210127\"/>
    </mc:Choice>
  </mc:AlternateContent>
  <bookViews>
    <workbookView xWindow="0" yWindow="0" windowWidth="23040" windowHeight="10164" tabRatio="988"/>
  </bookViews>
  <sheets>
    <sheet name="pontszámok" sheetId="2" r:id="rId1"/>
    <sheet name="követelmények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2" l="1"/>
  <c r="H40" i="2"/>
  <c r="H51" i="2" l="1"/>
  <c r="H50" i="2"/>
  <c r="H49" i="2"/>
  <c r="H48" i="2"/>
  <c r="H117" i="2"/>
  <c r="H118" i="2"/>
  <c r="H116" i="2"/>
  <c r="J115" i="2" l="1"/>
  <c r="H7" i="2"/>
  <c r="H22" i="2" l="1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1" i="2"/>
  <c r="H43" i="2"/>
  <c r="H21" i="2"/>
  <c r="H142" i="2" l="1"/>
  <c r="J142" i="2" s="1"/>
  <c r="H139" i="2"/>
  <c r="H72" i="2"/>
  <c r="H68" i="2"/>
  <c r="H65" i="2"/>
  <c r="H112" i="2" l="1"/>
  <c r="H113" i="2"/>
  <c r="H89" i="2"/>
  <c r="H90" i="2"/>
  <c r="H12" i="2"/>
  <c r="J111" i="2" l="1"/>
  <c r="H140" i="2"/>
  <c r="H138" i="2" l="1"/>
  <c r="H137" i="2"/>
  <c r="H136" i="2"/>
  <c r="H109" i="2"/>
  <c r="H97" i="2"/>
  <c r="H108" i="2"/>
  <c r="H107" i="2"/>
  <c r="H135" i="2" l="1"/>
  <c r="H134" i="2"/>
  <c r="H133" i="2"/>
  <c r="H122" i="2" l="1"/>
  <c r="H6" i="2"/>
  <c r="H61" i="2"/>
  <c r="H15" i="2"/>
  <c r="H132" i="2"/>
  <c r="H131" i="2"/>
  <c r="H130" i="2"/>
  <c r="H129" i="2"/>
  <c r="H128" i="2"/>
  <c r="H127" i="2"/>
  <c r="H126" i="2"/>
  <c r="H123" i="2"/>
  <c r="H121" i="2"/>
  <c r="H106" i="2"/>
  <c r="H105" i="2"/>
  <c r="H104" i="2"/>
  <c r="H103" i="2"/>
  <c r="H100" i="2"/>
  <c r="H99" i="2"/>
  <c r="H96" i="2"/>
  <c r="H95" i="2"/>
  <c r="H93" i="2"/>
  <c r="H92" i="2"/>
  <c r="H88" i="2"/>
  <c r="H85" i="2"/>
  <c r="H84" i="2"/>
  <c r="H83" i="2"/>
  <c r="H82" i="2"/>
  <c r="H79" i="2"/>
  <c r="H78" i="2"/>
  <c r="H77" i="2"/>
  <c r="H14" i="2"/>
  <c r="H13" i="2"/>
  <c r="H11" i="2"/>
  <c r="H10" i="2"/>
  <c r="H9" i="2"/>
  <c r="H8" i="2"/>
  <c r="H71" i="2"/>
  <c r="H70" i="2"/>
  <c r="H69" i="2"/>
  <c r="H67" i="2"/>
  <c r="H66" i="2"/>
  <c r="H64" i="2"/>
  <c r="H60" i="2"/>
  <c r="H59" i="2"/>
  <c r="H55" i="2"/>
  <c r="J53" i="2" s="1"/>
  <c r="J125" i="2" l="1"/>
  <c r="J102" i="2"/>
  <c r="J63" i="2"/>
  <c r="J120" i="2"/>
  <c r="J19" i="2"/>
  <c r="J57" i="2"/>
  <c r="J4" i="2"/>
  <c r="J146" i="2" s="1"/>
  <c r="J76" i="2"/>
  <c r="J81" i="2"/>
  <c r="J87" i="2"/>
  <c r="J46" i="2"/>
  <c r="J74" i="2" l="1"/>
  <c r="J148" i="2" s="1"/>
  <c r="J17" i="2"/>
  <c r="J147" i="2" s="1"/>
  <c r="J145" i="2" l="1"/>
</calcChain>
</file>

<file path=xl/sharedStrings.xml><?xml version="1.0" encoding="utf-8"?>
<sst xmlns="http://schemas.openxmlformats.org/spreadsheetml/2006/main" count="287" uniqueCount="191">
  <si>
    <t>Súlyfaktor</t>
  </si>
  <si>
    <t>összesen</t>
  </si>
  <si>
    <t>ebből első- vagy utolsó szerzős (első- utolsó előadós)</t>
  </si>
  <si>
    <t>pontérték</t>
  </si>
  <si>
    <t>összesített pontérték</t>
  </si>
  <si>
    <t>adarforrás</t>
  </si>
  <si>
    <t>módosító javaslat</t>
  </si>
  <si>
    <t>javaslattevő</t>
  </si>
  <si>
    <t>A szakterületi folyóiratrangsor felső 10%-ába (D1) eső folyóiratcikkek száma</t>
  </si>
  <si>
    <t>MTMT</t>
  </si>
  <si>
    <t>A szakterületi folyóiratrangsor első negyedébe (Q1) eső folyóiratcikkek száma</t>
  </si>
  <si>
    <t>A szakterületi folyóiratrangsor második negyedébe (Q2) eső folyóiratcikkek száma</t>
  </si>
  <si>
    <t>A szakterületi folyóiratrangsor harmadik negyedébe (Q3) eső folyóiratcikkek száma</t>
  </si>
  <si>
    <t>A szakterületi folyóiratrangsor negyedik negyedébe (Q4) eső folyóiratcikkek száma</t>
  </si>
  <si>
    <t>Tematikus szám szerkesztése nemzetközi folyóiratban</t>
  </si>
  <si>
    <t>Egyéb (besorolás nélküli) folyóiratcikkek száma</t>
  </si>
  <si>
    <t>MTA osztálybesorolás szerint A kategóriás folyóiratban cikkek száma</t>
  </si>
  <si>
    <t>MTA osztálybesorolás szerint B kategóriás folyóiratban cikkek száma</t>
  </si>
  <si>
    <t>MTA osztálybesorolás szerint C kategóriás folyóiratban cikkek száma</t>
  </si>
  <si>
    <t>Tematikus szám szerkesztése hazai folyóiratban</t>
  </si>
  <si>
    <t>Egyéb MTMT-ben tudományosként elfogadott cikk, konferenciakiadvány, tanulmány kötetben</t>
  </si>
  <si>
    <t>WoS/Scopus-ban tudományos könyv/atlasz</t>
  </si>
  <si>
    <t>kerüljön STA-ba: MTMT + WoS könyvkiadólista (http://wokinfo.com/mbl/publishers/) metszete (Az MTMT hibásan kategorizál, sok, WoS-kiadós kötethez nem tünteti fel a WoS-t!)</t>
  </si>
  <si>
    <t>WoS/Scopus-ban tudományos könyv/atlasz szerkesztése</t>
  </si>
  <si>
    <t>WoS/Scopus-ban tudományos könyvfejezet</t>
  </si>
  <si>
    <t>Józsa Sándor</t>
  </si>
  <si>
    <t>Egyéb (MTMT szerinti) könyv, atlasz</t>
  </si>
  <si>
    <t>Szabó Pál</t>
  </si>
  <si>
    <t>Egyéb tudományos könyvfejezet száma</t>
  </si>
  <si>
    <t>Felsőoktatási tankönyv</t>
  </si>
  <si>
    <t>Felsőoktatási tankönyv része</t>
  </si>
  <si>
    <t>Egyéb oktatási anyag</t>
  </si>
  <si>
    <t>Nemzetközi konferencián meghívott előadás megtartása</t>
  </si>
  <si>
    <t>STA (pályázat&amp;konferencia / Konferencia/kollokvium/workshop részvétel)</t>
  </si>
  <si>
    <t>intézményekben szakmai ea?</t>
  </si>
  <si>
    <t>Mádlné Szőnyi Judit, Szabó Pál</t>
  </si>
  <si>
    <t>STA-n keresztúl automatizálható</t>
  </si>
  <si>
    <t>Nemzetközi konferencián megtartott szekció előadás (posztert is beleértve)</t>
  </si>
  <si>
    <t>Magyar nyelvű konferencián meghívott előadás megtartása</t>
  </si>
  <si>
    <t>Magyar nyelvű konferencián megtartott szekció előadás (posztert is beleértve)</t>
  </si>
  <si>
    <t>Független hivatkozások száma (tárgyévi növekmény)</t>
  </si>
  <si>
    <t>MTA Doktora</t>
  </si>
  <si>
    <t>STA (Fokozat, cím… / Tudományos fokozat, tudományos cím)</t>
  </si>
  <si>
    <t>Habilitáció</t>
  </si>
  <si>
    <t>PhD</t>
  </si>
  <si>
    <t>Témavezetés nemzetközi kutatási pályázatban</t>
  </si>
  <si>
    <t>STA: 1. (Pályázatban való részvétel (EPER adatai) + 2. EPER rendszeren kívüli pályázatban való részvétel</t>
  </si>
  <si>
    <t>Részvétel nemzetközi kutatási pályázatban</t>
  </si>
  <si>
    <t>Kulcsszerep (projektmenedzser) nemzetközi kutatási pályázatban</t>
  </si>
  <si>
    <t>Témavezetés hazai kutatási pályázatban</t>
  </si>
  <si>
    <t>Részvétel hazai kutatási pályázatban</t>
  </si>
  <si>
    <t>Megtermelt forrás összesen (millió Ft/fő)</t>
  </si>
  <si>
    <t>log2(x+1)</t>
  </si>
  <si>
    <t>STA: Pályázatban való részvétel / EPER rendszeren kívüli pályázatban való részvétel (legyen összeg megadható)</t>
  </si>
  <si>
    <t>Benyújtott, de sikertelen nemzetközi kutatási projekt pályázat</t>
  </si>
  <si>
    <t>Benyújtott, de sikertelen hazai kutatási projekt pályázat</t>
  </si>
  <si>
    <t>Elnyert ösztöndíjak (ERASMUS stb.)</t>
  </si>
  <si>
    <t>STA: Külföldi kutatóintézetben, egyetemen szerzett oktatói, kutatói tapasztalat (nap-időtartamok összege)</t>
  </si>
  <si>
    <t>1. Oktatás</t>
  </si>
  <si>
    <t>záróvizsga tagság</t>
  </si>
  <si>
    <t>Mádlné Szőnyi Judit; Józsa Sándor; Weidinger Tamás</t>
  </si>
  <si>
    <t>Magyar nyelven oktatott BSc, MSc, PhD kurzusok száma (heti 1 kontaktóra)</t>
  </si>
  <si>
    <t>őszi+tavaszi éves átlag</t>
  </si>
  <si>
    <t>NEPTUN (de: szakdolgozat, diplomamunka szeminárium és terepgyak nélkül)</t>
  </si>
  <si>
    <t>MSc PhD 0.75</t>
  </si>
  <si>
    <t>Idegen nyelven oktatott BSc, MSc, PhD kurzusok száma (heti 1 kontaktóra)</t>
  </si>
  <si>
    <t>MSc PhD 1</t>
  </si>
  <si>
    <t>PhD témavezetés és konzulens</t>
  </si>
  <si>
    <t>1 doktorandusz 3 évig: 3</t>
  </si>
  <si>
    <t>Doktori.hu</t>
  </si>
  <si>
    <t>egymásba ágyazott  viszonyítási rendszer van a javaslatban, csak egyben dönthető el (J.S.)</t>
  </si>
  <si>
    <t>MSc témavezetés és konzulens</t>
  </si>
  <si>
    <t>NEPTUN</t>
  </si>
  <si>
    <t>BSc témavezetés és konzulens</t>
  </si>
  <si>
    <t>TDK témavezetés és konzulens</t>
  </si>
  <si>
    <t>STA (Tehetséggondozás/Tudományos diákkör műhelyvezz ill. dolgozat, csak aktuális év!)</t>
  </si>
  <si>
    <t>ÚNKP is számítson itt; 0.8</t>
  </si>
  <si>
    <t>Mádlné Szőnyi Judit, Józsa Sándor</t>
  </si>
  <si>
    <t>MSc, BSc, TDK dolgozat opponálása, bírálata</t>
  </si>
  <si>
    <t>Oktatás / Szakdolgozattal kapcsolatos feladatok ("Betöltött szerep" oszlop: Opponens); TDK-nál: önbevallás</t>
  </si>
  <si>
    <t>MSc 0,2; BSc 0,05, TDK 0,1; komplex vizsga?</t>
  </si>
  <si>
    <t>PhD hallgató sikeres védése</t>
  </si>
  <si>
    <t>doktori.hu</t>
  </si>
  <si>
    <t>OTDK/OFKD I-III helyezés</t>
  </si>
  <si>
    <t>STA (Tehetséggondozás/ Országos Tudományos Diákköri Konferenciával összefüggő feladatok; csak aktuális év!)</t>
  </si>
  <si>
    <t>Nyári terepgyakorlat vezetése, részvétel, időarányos</t>
  </si>
  <si>
    <t>betoldás: Workshop, rövid kurzus magyar 2, idegen 4; szakkollégiumi mentorálás-oktatás 0,4 zv stb. biz. Tagság 0,2</t>
  </si>
  <si>
    <t>Szeretnénk majd az OMHV-t is megjeleníteni benne - azután, hogy kari szinten eldől a számítási mechanizmusa.</t>
  </si>
  <si>
    <t>Bizottság elnöke</t>
  </si>
  <si>
    <t>STA (Tagság-kapcsolatok / Tudományos és művészeti szervezeti tagság)</t>
  </si>
  <si>
    <t>Bizottság alelnöke, titkára</t>
  </si>
  <si>
    <t>Bizottság tagja</t>
  </si>
  <si>
    <t>SCI/SSCI/Scopus/WoS folyóiratban vagy könyvsorozatban főszerkesztő, főszerk.-helyettes</t>
  </si>
  <si>
    <t>STA (Tagság, kapcsolatok / Tudományos szerkesztőbizottsági tagság) - ha a "Scopus-jelleg" nem kapcsolható hozzá, egyesíteni kell a 92-93 sorokkal</t>
  </si>
  <si>
    <t>SCI/SSCI/Scopus/WoS folyóiratban vagy könyvsorozatban szerkesztő, szerkesztőbizottsági tag</t>
  </si>
  <si>
    <t>STA (Tagság, kapcsolatok / Tudományos szerkesztőbizottsági tagság)</t>
  </si>
  <si>
    <t>Egyéb referált tudományos folyóiratban főszerkesztő, főszerk.-helyettes</t>
  </si>
  <si>
    <t>Egyéb referált tudományos folyóiratban szerkesztő, szerkesztőbizottsági tag</t>
  </si>
  <si>
    <t>önbevallás</t>
  </si>
  <si>
    <t>STA (Egyéb szakmai / Doktori fokozatszerzési eljárásban/habilitációs eljárásban ellátott feladatok)</t>
  </si>
  <si>
    <t>Nemzetközi kutatási pályázat</t>
  </si>
  <si>
    <t>önbevallás, kerüljön be STA-ba</t>
  </si>
  <si>
    <t>Hazai kutatási és ösztöndíj pályázat, intézményi személyi pályázatokban való részvétel</t>
  </si>
  <si>
    <t>SCI/SSCI/Scopus cikk</t>
  </si>
  <si>
    <t>Publon, önbevallás</t>
  </si>
  <si>
    <t>egyéb cikk, könyvfejezet</t>
  </si>
  <si>
    <t>önbevallás, kerüljön be STA-ba (Egyéb szakmai tevékenység / Szakértői tevékenység alatt)</t>
  </si>
  <si>
    <t>könyv</t>
  </si>
  <si>
    <t>Dokumentált nemzetközi tudományos szakértői tevékenység</t>
  </si>
  <si>
    <t>STA (Egyéb szakmai /Szakértői tevékenység), kerüljön be külön oszlop az országnak (nemzetközi/hazai mérésére)</t>
  </si>
  <si>
    <t>Dokumentált hazai tudományos szakértői tevékenység</t>
  </si>
  <si>
    <t>Nemzetközi konferencia elnöke vagy titkára</t>
  </si>
  <si>
    <t>STA (Pályázat,konferencia/Konferencia szervezése)</t>
  </si>
  <si>
    <t>Nemzetközi konferencia szervező és/vagy tudományos bizottság tagja</t>
  </si>
  <si>
    <t>Hazai konferencia, nemzetközi work-shop, nemzetközi nyári iskola főszervezője</t>
  </si>
  <si>
    <t>Hazai konferencia szervező bizottság tagja</t>
  </si>
  <si>
    <t>Konferencia-szekció szervezése</t>
  </si>
  <si>
    <t>Konferencia-szekció vezetése</t>
  </si>
  <si>
    <t>Tudományos előadássorozat szervezése</t>
  </si>
  <si>
    <t>STA (Pályázat,konferencia/Előadás-sorozat szervezése)</t>
  </si>
  <si>
    <t>Tudományos diákverseny szervezése, vezetése (TDK, OKTV stb.)</t>
  </si>
  <si>
    <t>STA Tehetséggondozás/Országos Tudományos Diákköri Konferenciával összefüggő feladatok)</t>
  </si>
  <si>
    <t>Tudományos diákversenyben (TDK, OKTV) való szakértői részvétel</t>
  </si>
  <si>
    <t>Ismeretterjesztő cikk (MTMT-ben jegyzett)</t>
  </si>
  <si>
    <t>Ismeretterjesztő könyv</t>
  </si>
  <si>
    <t>Tudományos médiaszereplés (pl. TV / rádiószereplés)</t>
  </si>
  <si>
    <t>STA (Egyéb szakmai/Tudománynépszerűsítés)</t>
  </si>
  <si>
    <t>Horváth Erzsébet</t>
  </si>
  <si>
    <t>Intézetigazgató</t>
  </si>
  <si>
    <t>STA (Személyes adatok / Egyetemi megbízatások)</t>
  </si>
  <si>
    <t>Központvezető</t>
  </si>
  <si>
    <t>Tanszékvezető</t>
  </si>
  <si>
    <t xml:space="preserve"> </t>
  </si>
  <si>
    <t>Egyetemi, kari vezető tisztség (rektor, rektorhelyettes, dékán, dékánhelyettes stb.)</t>
  </si>
  <si>
    <t>STA (Tagság, kapcsolatok / Bizottsági és testületi tagság)</t>
  </si>
  <si>
    <t>Egyetemi, kari bizottság elnöke</t>
  </si>
  <si>
    <t>Egyetemi, kari bizottság tagja</t>
  </si>
  <si>
    <t>Intézeti bizottság elnöke</t>
  </si>
  <si>
    <t>Intézeti bizottság tagja</t>
  </si>
  <si>
    <t>Intézeti titkár</t>
  </si>
  <si>
    <t>Tanszéki feladatellátás (Neptun-feltejesztő, honlap-felelős, terepgyakorlatok szervezője stb.)</t>
  </si>
  <si>
    <t>önbevallás, kerüljön be STA-ba, konkrétan felsorolva a létező tanszéki funkciókat (pl. legördülő menüben)</t>
  </si>
  <si>
    <t>Szakkollégiumi műhelyvezetés</t>
  </si>
  <si>
    <t>STA (Tehetséggondozás/Szakkollégiumi műhelyvezetés)</t>
  </si>
  <si>
    <t>Rekrutációs és alumni szervezőtevékenység (Egyetemi, kari rekrutációs bizottsági tagság stb.)</t>
  </si>
  <si>
    <t xml:space="preserve">Egyetemi rekrutációhoz kapcsolódó tevékenység (Előadás nyári egyetemen, nyílt napon, iskolalátogatáson stb.)  </t>
  </si>
  <si>
    <t>Szakfelelős</t>
  </si>
  <si>
    <t>STA Tagság, kapcsolatok / Képzésért való felelősség)</t>
  </si>
  <si>
    <t>Specializáció felelőse</t>
  </si>
  <si>
    <t>TDK szakterületi felelőse</t>
  </si>
  <si>
    <t>STA (Tehetséggondozás / TDK műhelyvezetés/dolgozat pontjában a "TDK műhelyvezetés")</t>
  </si>
  <si>
    <t>Erasmus-koordinátor</t>
  </si>
  <si>
    <t>(0,1 pont * fő)</t>
  </si>
  <si>
    <t>Szakmai gyakorlat szervezése</t>
  </si>
  <si>
    <t>1 pont díjanként</t>
  </si>
  <si>
    <t>Teljes pontszám</t>
  </si>
  <si>
    <t>STA (Fokozat, cím / Elismerések: csak tárgyévi!)</t>
  </si>
  <si>
    <t>Közéleti pontszám</t>
  </si>
  <si>
    <t>Oktatási pontszám</t>
  </si>
  <si>
    <t>tanársegéd</t>
  </si>
  <si>
    <t>adjunktus</t>
  </si>
  <si>
    <t>docens</t>
  </si>
  <si>
    <t>egyetemi tanár</t>
  </si>
  <si>
    <t>oktatás</t>
  </si>
  <si>
    <t>publikáció+pályázat</t>
  </si>
  <si>
    <t>közélet</t>
  </si>
  <si>
    <t>2.1. Publikációk száma</t>
  </si>
  <si>
    <t>2.2. Tudományos előadások száma</t>
  </si>
  <si>
    <t>2.3. Publikációs tevékenység visszhangja</t>
  </si>
  <si>
    <t>2.4. Fokozatszerzés</t>
  </si>
  <si>
    <t>2.5. Pályázati tevékenység</t>
  </si>
  <si>
    <t>3.1. Tudományos bizottságokban, társaságokban részvétel</t>
  </si>
  <si>
    <t>3.2. Tudományos folyóirat szerkesztése</t>
  </si>
  <si>
    <t>3.3. Bírálói és szakértői tevékenység</t>
  </si>
  <si>
    <t>3.4. Konferencia szervezés</t>
  </si>
  <si>
    <t>3.5. Tudományos diákverseny</t>
  </si>
  <si>
    <t>3.6. Ismeretterjesztés</t>
  </si>
  <si>
    <t>3.7. Vezetői feladatkör</t>
  </si>
  <si>
    <t>3.8. Egyetemi, kari, intézeti, tanszéki feladatokban való szerepvállalás</t>
  </si>
  <si>
    <t>3.9. Tudományos, oktatási díjak</t>
  </si>
  <si>
    <t>Publikációs és pályázati pontszám</t>
  </si>
  <si>
    <t>2. Publikációs és pályázati tevékenység</t>
  </si>
  <si>
    <r>
      <rPr>
        <b/>
        <sz val="12"/>
        <color indexed="8"/>
        <rFont val="Times New Roman"/>
        <family val="1"/>
        <charset val="238"/>
      </rPr>
      <t xml:space="preserve">3. Közéleti </t>
    </r>
    <r>
      <rPr>
        <b/>
        <sz val="12"/>
        <rFont val="Times New Roman"/>
        <family val="1"/>
        <charset val="238"/>
      </rPr>
      <t>tevékenység</t>
    </r>
  </si>
  <si>
    <r>
      <t>Józsa Sándor; Mádlné Szőnyi Judit,</t>
    </r>
    <r>
      <rPr>
        <sz val="10"/>
        <color rgb="FFFF0000"/>
        <rFont val="Times New Roman"/>
        <family val="1"/>
        <charset val="238"/>
      </rPr>
      <t xml:space="preserve"> Horváth Erzsébet</t>
    </r>
  </si>
  <si>
    <t>TGvélemény bizottsághoz</t>
  </si>
  <si>
    <t>Egyéb tudományos könyv szerkesztés</t>
  </si>
  <si>
    <t>Felsőoktatási tankönyv szerkesztése</t>
  </si>
  <si>
    <t>ELTE e-Learning tananyag-fejlesztési pályázatán nyertes elektronikus oktatási anyag</t>
  </si>
  <si>
    <t>helyette a 42. sor</t>
  </si>
  <si>
    <t>emelve (H.E. jav-hoz kapcsolódóan)</t>
  </si>
  <si>
    <t>Szabó Pál, Horváth Erzsébet: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</si>
</sst>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Black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43"/>
      <name val="Times New Roman"/>
      <family val="1"/>
    </font>
    <font>
      <b/>
      <sz val="12"/>
      <color indexed="43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8"/>
        <bgColor indexed="58"/>
      </patternFill>
    </fill>
    <fill>
      <patternFill patternType="solid">
        <fgColor indexed="52"/>
        <bgColor indexed="5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92D05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Border="1" applyProtection="1"/>
    <xf numFmtId="0" fontId="1" fillId="2" borderId="1" xfId="0" applyFont="1" applyFill="1" applyBorder="1" applyProtection="1"/>
    <xf numFmtId="0" fontId="3" fillId="2" borderId="1" xfId="0" applyFont="1" applyFill="1" applyBorder="1" applyAlignment="1" applyProtection="1">
      <alignment textRotation="90"/>
    </xf>
    <xf numFmtId="0" fontId="2" fillId="2" borderId="1" xfId="0" applyFont="1" applyFill="1" applyBorder="1" applyAlignment="1" applyProtection="1">
      <alignment textRotation="90"/>
    </xf>
    <xf numFmtId="49" fontId="2" fillId="2" borderId="1" xfId="0" applyNumberFormat="1" applyFont="1" applyFill="1" applyBorder="1" applyAlignment="1" applyProtection="1">
      <alignment textRotation="90" wrapText="1"/>
    </xf>
    <xf numFmtId="0" fontId="4" fillId="2" borderId="1" xfId="0" applyFont="1" applyFill="1" applyBorder="1" applyAlignment="1" applyProtection="1">
      <alignment textRotation="90"/>
    </xf>
    <xf numFmtId="0" fontId="5" fillId="3" borderId="0" xfId="0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1" fillId="3" borderId="0" xfId="0" applyFont="1" applyFill="1" applyBorder="1" applyAlignment="1" applyProtection="1">
      <alignment horizontal="right"/>
    </xf>
    <xf numFmtId="0" fontId="4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Border="1" applyProtection="1"/>
    <xf numFmtId="2" fontId="4" fillId="2" borderId="2" xfId="0" applyNumberFormat="1" applyFont="1" applyFill="1" applyBorder="1" applyProtection="1"/>
    <xf numFmtId="0" fontId="1" fillId="3" borderId="0" xfId="0" applyFont="1" applyFill="1" applyBorder="1" applyProtection="1"/>
    <xf numFmtId="164" fontId="1" fillId="3" borderId="0" xfId="0" applyNumberFormat="1" applyFont="1" applyFill="1" applyProtection="1"/>
    <xf numFmtId="2" fontId="2" fillId="4" borderId="3" xfId="0" applyNumberFormat="1" applyFont="1" applyFill="1" applyBorder="1" applyProtection="1"/>
    <xf numFmtId="0" fontId="1" fillId="5" borderId="0" xfId="0" applyFont="1" applyFill="1" applyBorder="1" applyProtection="1">
      <protection locked="0"/>
    </xf>
    <xf numFmtId="2" fontId="1" fillId="3" borderId="0" xfId="0" applyNumberFormat="1" applyFont="1" applyFill="1" applyProtection="1"/>
    <xf numFmtId="0" fontId="1" fillId="3" borderId="0" xfId="0" applyFont="1" applyFill="1" applyAlignment="1" applyProtection="1">
      <alignment horizontal="center"/>
    </xf>
    <xf numFmtId="0" fontId="1" fillId="6" borderId="0" xfId="0" applyFont="1" applyFill="1" applyBorder="1" applyProtection="1">
      <protection locked="0"/>
    </xf>
    <xf numFmtId="0" fontId="1" fillId="5" borderId="0" xfId="0" applyFont="1" applyFill="1" applyBorder="1" applyProtection="1"/>
    <xf numFmtId="0" fontId="4" fillId="2" borderId="0" xfId="0" applyFont="1" applyFill="1" applyBorder="1" applyProtection="1"/>
    <xf numFmtId="164" fontId="4" fillId="2" borderId="0" xfId="0" applyNumberFormat="1" applyFont="1" applyFill="1" applyProtection="1"/>
    <xf numFmtId="0" fontId="2" fillId="3" borderId="0" xfId="0" applyFont="1" applyFill="1"/>
    <xf numFmtId="0" fontId="1" fillId="5" borderId="0" xfId="0" applyFont="1" applyFill="1" applyBorder="1"/>
    <xf numFmtId="0" fontId="1" fillId="3" borderId="0" xfId="0" applyFont="1" applyFill="1" applyBorder="1"/>
    <xf numFmtId="164" fontId="1" fillId="3" borderId="0" xfId="0" applyNumberFormat="1" applyFont="1" applyFill="1"/>
    <xf numFmtId="164" fontId="1" fillId="6" borderId="0" xfId="0" applyNumberFormat="1" applyFont="1" applyFill="1" applyBorder="1" applyProtection="1"/>
    <xf numFmtId="2" fontId="2" fillId="2" borderId="3" xfId="0" applyNumberFormat="1" applyFont="1" applyFill="1" applyBorder="1" applyProtection="1"/>
    <xf numFmtId="0" fontId="1" fillId="6" borderId="0" xfId="0" applyFont="1" applyFill="1" applyBorder="1" applyProtection="1"/>
    <xf numFmtId="0" fontId="8" fillId="0" borderId="0" xfId="0" applyFont="1" applyProtection="1"/>
    <xf numFmtId="2" fontId="9" fillId="3" borderId="2" xfId="0" applyNumberFormat="1" applyFont="1" applyFill="1" applyBorder="1" applyProtection="1"/>
    <xf numFmtId="0" fontId="10" fillId="7" borderId="0" xfId="0" applyFont="1" applyFill="1" applyProtection="1"/>
    <xf numFmtId="0" fontId="11" fillId="7" borderId="0" xfId="0" applyFont="1" applyFill="1" applyProtection="1"/>
    <xf numFmtId="0" fontId="11" fillId="7" borderId="0" xfId="0" applyFont="1" applyFill="1" applyBorder="1" applyProtection="1"/>
    <xf numFmtId="2" fontId="10" fillId="7" borderId="2" xfId="0" applyNumberFormat="1" applyFont="1" applyFill="1" applyBorder="1" applyProtection="1"/>
    <xf numFmtId="0" fontId="4" fillId="8" borderId="0" xfId="0" applyFont="1" applyFill="1" applyProtection="1"/>
    <xf numFmtId="0" fontId="4" fillId="8" borderId="0" xfId="0" applyFont="1" applyFill="1" applyBorder="1" applyProtection="1"/>
    <xf numFmtId="2" fontId="4" fillId="8" borderId="2" xfId="0" applyNumberFormat="1" applyFont="1" applyFill="1" applyBorder="1" applyProtection="1"/>
    <xf numFmtId="0" fontId="1" fillId="3" borderId="0" xfId="0" applyFont="1" applyFill="1" applyAlignment="1" applyProtection="1">
      <alignment horizontal="left" indent="7"/>
    </xf>
    <xf numFmtId="0" fontId="2" fillId="3" borderId="0" xfId="0" applyFont="1" applyFill="1" applyAlignment="1" applyProtection="1">
      <alignment horizontal="left" indent="7"/>
    </xf>
    <xf numFmtId="164" fontId="1" fillId="3" borderId="0" xfId="0" applyNumberFormat="1" applyFont="1" applyFill="1" applyAlignment="1" applyProtection="1">
      <alignment horizontal="left" indent="7"/>
    </xf>
    <xf numFmtId="0" fontId="1" fillId="0" borderId="0" xfId="0" applyFont="1" applyAlignment="1" applyProtection="1">
      <alignment horizontal="left" indent="7"/>
    </xf>
    <xf numFmtId="0" fontId="12" fillId="5" borderId="0" xfId="0" applyFont="1" applyFill="1" applyBorder="1" applyProtection="1">
      <protection locked="0"/>
    </xf>
    <xf numFmtId="0" fontId="12" fillId="0" borderId="0" xfId="0" applyFont="1" applyProtection="1"/>
    <xf numFmtId="0" fontId="1" fillId="9" borderId="0" xfId="0" applyFont="1" applyFill="1" applyProtection="1"/>
    <xf numFmtId="0" fontId="2" fillId="9" borderId="0" xfId="0" applyFont="1" applyFill="1" applyProtection="1"/>
    <xf numFmtId="0" fontId="1" fillId="10" borderId="0" xfId="0" applyFont="1" applyFill="1" applyProtection="1">
      <protection locked="0"/>
    </xf>
    <xf numFmtId="0" fontId="12" fillId="0" borderId="0" xfId="0" applyFont="1" applyAlignment="1" applyProtection="1">
      <alignment wrapText="1"/>
    </xf>
    <xf numFmtId="0" fontId="13" fillId="0" borderId="0" xfId="0" applyFont="1" applyProtection="1"/>
    <xf numFmtId="0" fontId="14" fillId="0" borderId="0" xfId="0" applyFont="1" applyProtection="1"/>
    <xf numFmtId="0" fontId="12" fillId="0" borderId="0" xfId="0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vertical="center"/>
    </xf>
    <xf numFmtId="0" fontId="1" fillId="9" borderId="0" xfId="0" applyFont="1" applyFill="1" applyAlignment="1" applyProtection="1">
      <alignment horizontal="left" indent="7"/>
    </xf>
    <xf numFmtId="0" fontId="12" fillId="3" borderId="0" xfId="0" applyFont="1" applyFill="1" applyProtection="1"/>
    <xf numFmtId="0" fontId="13" fillId="3" borderId="0" xfId="0" applyFont="1" applyFill="1" applyProtection="1"/>
    <xf numFmtId="0" fontId="16" fillId="5" borderId="0" xfId="0" applyFont="1" applyFill="1" applyBorder="1" applyProtection="1">
      <protection locked="0"/>
    </xf>
    <xf numFmtId="0" fontId="17" fillId="5" borderId="0" xfId="0" applyFont="1" applyFill="1" applyBorder="1" applyProtection="1">
      <protection locked="0"/>
    </xf>
    <xf numFmtId="0" fontId="13" fillId="3" borderId="0" xfId="0" applyFont="1" applyFill="1"/>
    <xf numFmtId="0" fontId="16" fillId="0" borderId="0" xfId="0" applyFont="1" applyAlignment="1" applyProtection="1">
      <alignment horizontal="left"/>
    </xf>
    <xf numFmtId="0" fontId="1" fillId="10" borderId="0" xfId="0" applyFont="1" applyFill="1" applyBorder="1" applyProtection="1">
      <protection locked="0"/>
    </xf>
    <xf numFmtId="0" fontId="1" fillId="9" borderId="0" xfId="0" applyFont="1" applyFill="1" applyBorder="1" applyProtection="1"/>
    <xf numFmtId="164" fontId="1" fillId="9" borderId="0" xfId="0" applyNumberFormat="1" applyFont="1" applyFill="1" applyProtection="1"/>
    <xf numFmtId="0" fontId="12" fillId="13" borderId="0" xfId="0" applyFont="1" applyFill="1" applyProtection="1"/>
    <xf numFmtId="0" fontId="1" fillId="13" borderId="0" xfId="0" applyFont="1" applyFill="1" applyProtection="1"/>
    <xf numFmtId="0" fontId="13" fillId="9" borderId="0" xfId="0" applyFont="1" applyFill="1" applyProtection="1"/>
    <xf numFmtId="0" fontId="12" fillId="10" borderId="0" xfId="0" applyFont="1" applyFill="1" applyProtection="1">
      <protection locked="0"/>
    </xf>
    <xf numFmtId="0" fontId="18" fillId="3" borderId="0" xfId="0" applyFont="1" applyFill="1" applyProtection="1"/>
    <xf numFmtId="0" fontId="18" fillId="3" borderId="0" xfId="0" applyFont="1" applyFill="1" applyAlignment="1" applyProtection="1">
      <alignment wrapText="1"/>
    </xf>
    <xf numFmtId="0" fontId="18" fillId="12" borderId="0" xfId="0" applyFont="1" applyFill="1" applyProtection="1"/>
    <xf numFmtId="0" fontId="7" fillId="3" borderId="0" xfId="0" applyFont="1" applyFill="1" applyProtection="1"/>
    <xf numFmtId="0" fontId="18" fillId="10" borderId="0" xfId="0" applyFont="1" applyFill="1" applyProtection="1">
      <protection locked="0"/>
    </xf>
    <xf numFmtId="0" fontId="18" fillId="9" borderId="0" xfId="0" applyFont="1" applyFill="1" applyProtection="1"/>
    <xf numFmtId="0" fontId="1" fillId="0" borderId="0" xfId="0" applyFont="1" applyFill="1" applyProtection="1"/>
    <xf numFmtId="0" fontId="4" fillId="0" borderId="0" xfId="0" applyFont="1" applyFill="1" applyBorder="1" applyAlignment="1" applyProtection="1">
      <alignment textRotation="90"/>
    </xf>
    <xf numFmtId="0" fontId="2" fillId="0" borderId="0" xfId="0" applyFont="1" applyFill="1" applyProtection="1"/>
    <xf numFmtId="2" fontId="4" fillId="0" borderId="0" xfId="0" applyNumberFormat="1" applyFont="1" applyFill="1" applyBorder="1" applyProtection="1"/>
    <xf numFmtId="164" fontId="1" fillId="0" borderId="0" xfId="0" applyNumberFormat="1" applyFont="1" applyFill="1" applyProtection="1"/>
    <xf numFmtId="164" fontId="1" fillId="0" borderId="0" xfId="0" applyNumberFormat="1" applyFont="1" applyFill="1" applyAlignment="1" applyProtection="1">
      <alignment horizontal="left" indent="7"/>
    </xf>
    <xf numFmtId="0" fontId="7" fillId="3" borderId="0" xfId="0" applyFont="1" applyFill="1"/>
    <xf numFmtId="0" fontId="7" fillId="0" borderId="0" xfId="0" applyFont="1" applyProtection="1"/>
    <xf numFmtId="0" fontId="7" fillId="2" borderId="1" xfId="0" applyFont="1" applyFill="1" applyBorder="1" applyAlignment="1" applyProtection="1">
      <alignment textRotation="90"/>
    </xf>
    <xf numFmtId="0" fontId="19" fillId="2" borderId="0" xfId="0" applyFont="1" applyFill="1" applyProtection="1"/>
    <xf numFmtId="0" fontId="18" fillId="3" borderId="0" xfId="0" applyFont="1" applyFill="1" applyAlignment="1" applyProtection="1"/>
    <xf numFmtId="0" fontId="18" fillId="11" borderId="0" xfId="0" applyFont="1" applyFill="1" applyBorder="1" applyAlignment="1" applyProtection="1"/>
    <xf numFmtId="0" fontId="7" fillId="3" borderId="0" xfId="0" applyFont="1" applyFill="1" applyAlignment="1">
      <alignment horizontal="center"/>
    </xf>
    <xf numFmtId="0" fontId="7" fillId="9" borderId="0" xfId="0" applyFont="1" applyFill="1" applyProtection="1"/>
    <xf numFmtId="0" fontId="19" fillId="7" borderId="0" xfId="0" applyFont="1" applyFill="1" applyProtection="1"/>
    <xf numFmtId="0" fontId="19" fillId="8" borderId="0" xfId="0" applyFont="1" applyFill="1" applyProtection="1"/>
    <xf numFmtId="0" fontId="18" fillId="0" borderId="0" xfId="0" applyFont="1" applyProtection="1"/>
    <xf numFmtId="0" fontId="16" fillId="14" borderId="0" xfId="0" applyFont="1" applyFill="1" applyBorder="1" applyProtection="1">
      <protection locked="0"/>
    </xf>
    <xf numFmtId="0" fontId="1" fillId="14" borderId="0" xfId="0" applyFont="1" applyFill="1" applyBorder="1" applyProtection="1">
      <protection locked="0"/>
    </xf>
    <xf numFmtId="0" fontId="1" fillId="14" borderId="0" xfId="0" applyFont="1" applyFill="1" applyBorder="1" applyAlignment="1" applyProtection="1">
      <alignment horizontal="left" indent="7"/>
      <protection locked="0"/>
    </xf>
    <xf numFmtId="0" fontId="12" fillId="14" borderId="0" xfId="0" applyFont="1" applyFill="1" applyBorder="1" applyProtection="1">
      <protection locked="0"/>
    </xf>
    <xf numFmtId="0" fontId="1" fillId="15" borderId="0" xfId="0" applyFont="1" applyFill="1" applyBorder="1" applyProtection="1"/>
    <xf numFmtId="0" fontId="1" fillId="16" borderId="0" xfId="0" applyFont="1" applyFill="1" applyBorder="1" applyProtection="1">
      <protection locked="0"/>
    </xf>
    <xf numFmtId="0" fontId="16" fillId="3" borderId="0" xfId="0" applyFont="1" applyFill="1" applyProtection="1"/>
    <xf numFmtId="0" fontId="20" fillId="0" borderId="0" xfId="0" applyFont="1"/>
    <xf numFmtId="0" fontId="17" fillId="3" borderId="0" xfId="0" applyFont="1" applyFill="1" applyProtection="1"/>
    <xf numFmtId="0" fontId="21" fillId="3" borderId="0" xfId="0" applyFont="1" applyFill="1" applyProtection="1"/>
    <xf numFmtId="0" fontId="22" fillId="2" borderId="0" xfId="0" applyFont="1" applyFill="1" applyProtection="1"/>
    <xf numFmtId="0" fontId="1" fillId="13" borderId="0" xfId="0" applyFont="1" applyFill="1" applyBorder="1" applyProtection="1"/>
    <xf numFmtId="0" fontId="12" fillId="13" borderId="0" xfId="0" applyFont="1" applyFill="1" applyBorder="1" applyProtection="1">
      <protection locked="0"/>
    </xf>
    <xf numFmtId="0" fontId="12" fillId="10" borderId="0" xfId="0" applyFont="1" applyFill="1" applyBorder="1" applyProtection="1">
      <protection locked="0"/>
    </xf>
    <xf numFmtId="0" fontId="18" fillId="17" borderId="0" xfId="0" applyFont="1" applyFill="1" applyProtection="1"/>
    <xf numFmtId="0" fontId="18" fillId="0" borderId="0" xfId="0" applyFont="1" applyAlignment="1" applyProtection="1">
      <alignment horizontal="left" indent="7"/>
    </xf>
    <xf numFmtId="0" fontId="18" fillId="18" borderId="0" xfId="0" applyFont="1" applyFill="1" applyProtection="1"/>
    <xf numFmtId="0" fontId="24" fillId="0" borderId="0" xfId="0" applyFont="1" applyProtection="1"/>
    <xf numFmtId="0" fontId="18" fillId="13" borderId="0" xfId="0" applyFont="1" applyFill="1" applyProtection="1"/>
    <xf numFmtId="0" fontId="18" fillId="19" borderId="0" xfId="0" applyFont="1" applyFill="1" applyProtection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zoomScaleNormal="100" workbookViewId="0">
      <pane ySplit="2" topLeftCell="A44" activePane="bottomLeft" state="frozen"/>
      <selection pane="bottomLeft" activeCell="P44" sqref="P44"/>
    </sheetView>
  </sheetViews>
  <sheetFormatPr defaultColWidth="9.109375" defaultRowHeight="13.2" x14ac:dyDescent="0.25"/>
  <cols>
    <col min="1" max="2" width="5.6640625" style="1" customWidth="1"/>
    <col min="3" max="3" width="60.88671875" style="1" customWidth="1"/>
    <col min="4" max="4" width="2.109375" style="2" customWidth="1"/>
    <col min="5" max="5" width="10.5546875" style="85" customWidth="1"/>
    <col min="6" max="6" width="5.6640625" style="3" customWidth="1"/>
    <col min="7" max="7" width="7.6640625" style="3" customWidth="1"/>
    <col min="8" max="9" width="5.6640625" style="1" customWidth="1"/>
    <col min="10" max="10" width="7.88671875" style="1" customWidth="1"/>
    <col min="11" max="11" width="6.44140625" style="78" customWidth="1"/>
    <col min="12" max="12" width="72.5546875" style="48" customWidth="1"/>
    <col min="13" max="13" width="9.109375" style="94"/>
    <col min="14" max="16384" width="9.109375" style="1"/>
  </cols>
  <sheetData>
    <row r="1" spans="1:16" ht="13.5" customHeight="1" x14ac:dyDescent="0.25"/>
    <row r="2" spans="1:16" ht="56.7" customHeight="1" thickBot="1" x14ac:dyDescent="0.3">
      <c r="A2" s="4"/>
      <c r="B2" s="4"/>
      <c r="C2" s="4"/>
      <c r="D2" s="5"/>
      <c r="E2" s="86" t="s">
        <v>0</v>
      </c>
      <c r="F2" s="6" t="s">
        <v>1</v>
      </c>
      <c r="G2" s="7" t="s">
        <v>2</v>
      </c>
      <c r="H2" s="6" t="s">
        <v>3</v>
      </c>
      <c r="I2" s="6"/>
      <c r="J2" s="8" t="s">
        <v>4</v>
      </c>
      <c r="K2" s="79"/>
      <c r="L2" s="48" t="s">
        <v>5</v>
      </c>
      <c r="M2" s="94" t="s">
        <v>6</v>
      </c>
      <c r="N2" s="1" t="s">
        <v>7</v>
      </c>
      <c r="P2" s="1" t="s">
        <v>184</v>
      </c>
    </row>
    <row r="3" spans="1:16" ht="16.8" thickBot="1" x14ac:dyDescent="0.45">
      <c r="A3" s="9"/>
      <c r="B3" s="10"/>
      <c r="C3" s="10"/>
      <c r="D3" s="11"/>
      <c r="E3" s="75"/>
      <c r="F3" s="12"/>
      <c r="G3" s="12"/>
      <c r="H3" s="11"/>
      <c r="I3" s="11"/>
      <c r="J3" s="11"/>
      <c r="K3" s="80"/>
    </row>
    <row r="4" spans="1:16" ht="16.2" thickBot="1" x14ac:dyDescent="0.35">
      <c r="A4" s="13" t="s">
        <v>58</v>
      </c>
      <c r="B4" s="13"/>
      <c r="C4" s="13"/>
      <c r="D4" s="13"/>
      <c r="E4" s="87"/>
      <c r="F4" s="25"/>
      <c r="G4" s="25"/>
      <c r="H4" s="26"/>
      <c r="I4" s="26"/>
      <c r="J4" s="16">
        <f>SUM(H6:H15)</f>
        <v>0</v>
      </c>
      <c r="K4" s="81"/>
      <c r="L4" s="53"/>
      <c r="M4" s="94" t="s">
        <v>59</v>
      </c>
      <c r="N4" s="1" t="s">
        <v>60</v>
      </c>
    </row>
    <row r="5" spans="1:16" x14ac:dyDescent="0.25">
      <c r="A5" s="10"/>
      <c r="B5" s="10"/>
      <c r="C5" s="10"/>
      <c r="D5" s="11"/>
      <c r="E5" s="75"/>
      <c r="F5" s="17"/>
      <c r="G5" s="17"/>
      <c r="H5" s="31"/>
      <c r="I5" s="18"/>
      <c r="J5" s="18"/>
      <c r="K5" s="82"/>
    </row>
    <row r="6" spans="1:16" x14ac:dyDescent="0.25">
      <c r="A6" s="10"/>
      <c r="B6" s="10"/>
      <c r="C6" s="10" t="s">
        <v>61</v>
      </c>
      <c r="D6" s="11"/>
      <c r="E6" s="91">
        <v>0.5</v>
      </c>
      <c r="F6" s="64"/>
      <c r="G6" s="17" t="s">
        <v>62</v>
      </c>
      <c r="H6" s="18">
        <f t="shared" ref="H6:H15" si="0">E6*F6</f>
        <v>0</v>
      </c>
      <c r="I6" s="18"/>
      <c r="J6" s="18"/>
      <c r="K6" s="82"/>
      <c r="L6" s="55" t="s">
        <v>63</v>
      </c>
      <c r="M6" s="109" t="s">
        <v>64</v>
      </c>
      <c r="N6" s="1" t="s">
        <v>25</v>
      </c>
    </row>
    <row r="7" spans="1:16" x14ac:dyDescent="0.25">
      <c r="A7" s="10"/>
      <c r="B7" s="10"/>
      <c r="C7" s="10" t="s">
        <v>65</v>
      </c>
      <c r="D7" s="11"/>
      <c r="E7" s="91">
        <v>0.75</v>
      </c>
      <c r="F7" s="64"/>
      <c r="G7" s="17"/>
      <c r="H7" s="18">
        <f t="shared" si="0"/>
        <v>0</v>
      </c>
      <c r="I7" s="18"/>
      <c r="J7" s="18"/>
      <c r="K7" s="82"/>
      <c r="L7" s="55"/>
      <c r="M7" s="109" t="s">
        <v>66</v>
      </c>
      <c r="N7" s="1" t="s">
        <v>25</v>
      </c>
    </row>
    <row r="8" spans="1:16" x14ac:dyDescent="0.25">
      <c r="A8" s="10"/>
      <c r="B8" s="10"/>
      <c r="C8" s="10" t="s">
        <v>67</v>
      </c>
      <c r="D8" s="11"/>
      <c r="E8" s="75">
        <v>1</v>
      </c>
      <c r="F8" s="64"/>
      <c r="G8" s="17" t="s">
        <v>68</v>
      </c>
      <c r="H8" s="18">
        <f t="shared" si="0"/>
        <v>0</v>
      </c>
      <c r="I8" s="18"/>
      <c r="J8" s="18"/>
      <c r="K8" s="82"/>
      <c r="L8" s="55" t="s">
        <v>69</v>
      </c>
      <c r="M8" s="109">
        <v>1.5</v>
      </c>
      <c r="N8" s="1" t="s">
        <v>25</v>
      </c>
      <c r="O8" s="1" t="s">
        <v>70</v>
      </c>
    </row>
    <row r="9" spans="1:16" x14ac:dyDescent="0.25">
      <c r="A9" s="10"/>
      <c r="B9" s="10"/>
      <c r="C9" s="10" t="s">
        <v>71</v>
      </c>
      <c r="D9" s="11"/>
      <c r="E9" s="75">
        <v>0.6</v>
      </c>
      <c r="F9" s="64"/>
      <c r="G9" s="17"/>
      <c r="H9" s="18">
        <f t="shared" si="0"/>
        <v>0</v>
      </c>
      <c r="I9" s="18"/>
      <c r="J9" s="18"/>
      <c r="K9" s="82"/>
      <c r="L9" s="48" t="s">
        <v>72</v>
      </c>
      <c r="M9" s="109">
        <v>1.2</v>
      </c>
      <c r="N9" s="1" t="s">
        <v>25</v>
      </c>
    </row>
    <row r="10" spans="1:16" x14ac:dyDescent="0.25">
      <c r="A10" s="10"/>
      <c r="B10" s="10"/>
      <c r="C10" s="72" t="s">
        <v>73</v>
      </c>
      <c r="D10" s="11"/>
      <c r="E10" s="75">
        <v>0.4</v>
      </c>
      <c r="F10" s="64"/>
      <c r="G10" s="17"/>
      <c r="H10" s="18">
        <f t="shared" si="0"/>
        <v>0</v>
      </c>
      <c r="I10" s="18"/>
      <c r="J10" s="18"/>
      <c r="K10" s="82"/>
      <c r="L10" s="48" t="s">
        <v>72</v>
      </c>
      <c r="M10" s="109">
        <v>0.5</v>
      </c>
      <c r="N10" s="1" t="s">
        <v>25</v>
      </c>
    </row>
    <row r="11" spans="1:16" x14ac:dyDescent="0.25">
      <c r="A11" s="10"/>
      <c r="B11" s="10"/>
      <c r="C11" s="72" t="s">
        <v>74</v>
      </c>
      <c r="D11" s="11"/>
      <c r="E11" s="75">
        <v>0.4</v>
      </c>
      <c r="F11" s="64"/>
      <c r="G11" s="17"/>
      <c r="H11" s="18">
        <f t="shared" si="0"/>
        <v>0</v>
      </c>
      <c r="I11" s="18"/>
      <c r="J11" s="18"/>
      <c r="K11" s="82"/>
      <c r="L11" s="55" t="s">
        <v>75</v>
      </c>
      <c r="M11" s="109" t="s">
        <v>76</v>
      </c>
      <c r="N11" s="1" t="s">
        <v>77</v>
      </c>
    </row>
    <row r="12" spans="1:16" x14ac:dyDescent="0.25">
      <c r="A12" s="10"/>
      <c r="B12" s="10"/>
      <c r="C12" s="72" t="s">
        <v>78</v>
      </c>
      <c r="D12" s="11"/>
      <c r="E12" s="75">
        <v>0.05</v>
      </c>
      <c r="F12" s="64"/>
      <c r="G12" s="17"/>
      <c r="H12" s="18">
        <f t="shared" si="0"/>
        <v>0</v>
      </c>
      <c r="I12" s="18"/>
      <c r="J12" s="18"/>
      <c r="K12" s="82"/>
      <c r="L12" s="55" t="s">
        <v>79</v>
      </c>
      <c r="M12" s="109" t="s">
        <v>80</v>
      </c>
      <c r="N12" s="1" t="s">
        <v>183</v>
      </c>
    </row>
    <row r="13" spans="1:16" x14ac:dyDescent="0.25">
      <c r="A13" s="10"/>
      <c r="B13" s="10"/>
      <c r="C13" s="72" t="s">
        <v>81</v>
      </c>
      <c r="D13" s="11"/>
      <c r="E13" s="75">
        <v>4</v>
      </c>
      <c r="F13" s="20"/>
      <c r="G13" s="17"/>
      <c r="H13" s="18">
        <f t="shared" si="0"/>
        <v>0</v>
      </c>
      <c r="I13" s="18"/>
      <c r="J13" s="18"/>
      <c r="K13" s="82"/>
      <c r="L13" s="48" t="s">
        <v>82</v>
      </c>
      <c r="M13" s="109"/>
    </row>
    <row r="14" spans="1:16" x14ac:dyDescent="0.25">
      <c r="A14" s="10"/>
      <c r="B14" s="10"/>
      <c r="C14" s="72" t="s">
        <v>83</v>
      </c>
      <c r="D14" s="11"/>
      <c r="E14" s="75">
        <v>0.5</v>
      </c>
      <c r="F14" s="20"/>
      <c r="G14" s="17"/>
      <c r="H14" s="18">
        <f t="shared" si="0"/>
        <v>0</v>
      </c>
      <c r="I14" s="18"/>
      <c r="J14" s="18"/>
      <c r="K14" s="82"/>
      <c r="L14" s="55" t="s">
        <v>84</v>
      </c>
      <c r="M14" s="109"/>
    </row>
    <row r="15" spans="1:16" x14ac:dyDescent="0.25">
      <c r="A15" s="10"/>
      <c r="B15" s="10"/>
      <c r="C15" s="74" t="s">
        <v>85</v>
      </c>
      <c r="D15" s="50"/>
      <c r="E15" s="91">
        <v>0.5</v>
      </c>
      <c r="F15" s="20"/>
      <c r="G15" s="17"/>
      <c r="H15" s="18">
        <f t="shared" si="0"/>
        <v>0</v>
      </c>
      <c r="I15" s="18"/>
      <c r="J15" s="18"/>
      <c r="K15" s="82"/>
      <c r="L15" s="48" t="s">
        <v>72</v>
      </c>
      <c r="M15" s="109" t="s">
        <v>86</v>
      </c>
      <c r="N15" s="1" t="s">
        <v>25</v>
      </c>
    </row>
    <row r="16" spans="1:16" ht="13.8" thickBot="1" x14ac:dyDescent="0.3">
      <c r="A16" s="10"/>
      <c r="B16" s="10"/>
      <c r="C16" s="101" t="s">
        <v>87</v>
      </c>
      <c r="D16" s="11"/>
      <c r="E16" s="75"/>
      <c r="F16" s="17"/>
      <c r="G16" s="17"/>
      <c r="H16" s="18"/>
      <c r="I16" s="18"/>
      <c r="J16" s="18"/>
      <c r="K16" s="82"/>
    </row>
    <row r="17" spans="1:13" ht="16.2" thickBot="1" x14ac:dyDescent="0.35">
      <c r="A17" s="13" t="s">
        <v>181</v>
      </c>
      <c r="B17" s="14"/>
      <c r="C17" s="14"/>
      <c r="D17" s="13"/>
      <c r="E17" s="87"/>
      <c r="F17" s="15"/>
      <c r="G17" s="15"/>
      <c r="H17" s="14"/>
      <c r="I17" s="14"/>
      <c r="J17" s="16">
        <f>SUM(J63,J57,J53,J46,J19)</f>
        <v>0</v>
      </c>
      <c r="K17" s="81"/>
    </row>
    <row r="18" spans="1:13" x14ac:dyDescent="0.25">
      <c r="A18" s="10"/>
      <c r="B18" s="10"/>
      <c r="C18" s="10"/>
      <c r="D18" s="11"/>
      <c r="E18" s="75"/>
      <c r="F18" s="17"/>
      <c r="G18" s="17"/>
      <c r="H18" s="10"/>
      <c r="I18" s="10"/>
      <c r="J18" s="18"/>
      <c r="K18" s="82"/>
    </row>
    <row r="19" spans="1:13" ht="15.6" x14ac:dyDescent="0.3">
      <c r="A19" s="10"/>
      <c r="B19" s="11" t="s">
        <v>166</v>
      </c>
      <c r="C19" s="10"/>
      <c r="D19" s="11"/>
      <c r="E19" s="75"/>
      <c r="F19" s="12"/>
      <c r="G19" s="12"/>
      <c r="H19" s="10"/>
      <c r="I19" s="10"/>
      <c r="J19" s="19">
        <f>SUM(H21:H43)</f>
        <v>0</v>
      </c>
      <c r="K19" s="81"/>
    </row>
    <row r="20" spans="1:13" x14ac:dyDescent="0.25">
      <c r="A20" s="10"/>
      <c r="B20" s="10"/>
      <c r="C20" s="10"/>
      <c r="D20" s="11"/>
      <c r="E20" s="75"/>
      <c r="F20" s="17"/>
      <c r="G20" s="17"/>
      <c r="H20" s="10"/>
      <c r="I20" s="10"/>
      <c r="J20" s="18"/>
      <c r="K20" s="82"/>
      <c r="L20" s="56"/>
    </row>
    <row r="21" spans="1:13" x14ac:dyDescent="0.25">
      <c r="A21" s="10"/>
      <c r="B21" s="10"/>
      <c r="C21" s="10" t="s">
        <v>8</v>
      </c>
      <c r="D21" s="11"/>
      <c r="E21" s="75">
        <v>4</v>
      </c>
      <c r="F21" s="95"/>
      <c r="G21" s="96"/>
      <c r="H21" s="21">
        <f>E21*(F21+G21)</f>
        <v>0</v>
      </c>
      <c r="I21" s="18"/>
      <c r="J21" s="18"/>
      <c r="K21" s="82"/>
      <c r="L21" s="52" t="s">
        <v>9</v>
      </c>
    </row>
    <row r="22" spans="1:13" x14ac:dyDescent="0.25">
      <c r="A22" s="43" t="s">
        <v>10</v>
      </c>
      <c r="B22" s="10"/>
      <c r="C22" s="10" t="s">
        <v>10</v>
      </c>
      <c r="D22" s="11"/>
      <c r="E22" s="75">
        <v>3.5</v>
      </c>
      <c r="F22" s="96"/>
      <c r="G22" s="96"/>
      <c r="H22" s="21">
        <f t="shared" ref="H22:H43" si="1">E22*(F22+G22)</f>
        <v>0</v>
      </c>
      <c r="I22" s="18"/>
      <c r="J22" s="18"/>
      <c r="K22" s="82"/>
      <c r="L22" s="52" t="s">
        <v>9</v>
      </c>
    </row>
    <row r="23" spans="1:13" s="46" customFormat="1" x14ac:dyDescent="0.25">
      <c r="A23" s="43" t="s">
        <v>11</v>
      </c>
      <c r="B23" s="43"/>
      <c r="C23" s="10" t="s">
        <v>11</v>
      </c>
      <c r="D23" s="44"/>
      <c r="E23" s="75">
        <v>2.5</v>
      </c>
      <c r="F23" s="97"/>
      <c r="G23" s="97"/>
      <c r="H23" s="21">
        <f t="shared" si="1"/>
        <v>0</v>
      </c>
      <c r="I23" s="45"/>
      <c r="J23" s="45"/>
      <c r="K23" s="83"/>
      <c r="L23" s="52" t="s">
        <v>9</v>
      </c>
      <c r="M23" s="110"/>
    </row>
    <row r="24" spans="1:13" s="46" customFormat="1" x14ac:dyDescent="0.25">
      <c r="A24" s="43" t="s">
        <v>12</v>
      </c>
      <c r="B24" s="43"/>
      <c r="C24" s="10" t="s">
        <v>12</v>
      </c>
      <c r="D24" s="44"/>
      <c r="E24" s="75">
        <v>1.5</v>
      </c>
      <c r="F24" s="97"/>
      <c r="G24" s="97"/>
      <c r="H24" s="21">
        <f t="shared" si="1"/>
        <v>0</v>
      </c>
      <c r="I24" s="45"/>
      <c r="J24" s="45"/>
      <c r="K24" s="83"/>
      <c r="L24" s="52" t="s">
        <v>9</v>
      </c>
      <c r="M24" s="110"/>
    </row>
    <row r="25" spans="1:13" x14ac:dyDescent="0.25">
      <c r="A25" s="10"/>
      <c r="B25" s="10"/>
      <c r="C25" s="10" t="s">
        <v>13</v>
      </c>
      <c r="D25" s="11"/>
      <c r="E25" s="75">
        <v>1</v>
      </c>
      <c r="F25" s="98"/>
      <c r="G25" s="98"/>
      <c r="H25" s="21">
        <f t="shared" si="1"/>
        <v>0</v>
      </c>
      <c r="I25" s="18"/>
      <c r="J25" s="18"/>
      <c r="K25" s="82"/>
      <c r="L25" s="52" t="s">
        <v>9</v>
      </c>
    </row>
    <row r="26" spans="1:13" x14ac:dyDescent="0.25">
      <c r="A26" s="10"/>
      <c r="B26" s="10"/>
      <c r="C26" s="10" t="s">
        <v>14</v>
      </c>
      <c r="D26" s="11"/>
      <c r="E26" s="75">
        <v>2</v>
      </c>
      <c r="F26" s="98"/>
      <c r="G26" s="99"/>
      <c r="H26" s="21">
        <f t="shared" si="1"/>
        <v>0</v>
      </c>
      <c r="I26" s="18"/>
      <c r="J26" s="18"/>
      <c r="K26" s="82"/>
      <c r="L26" s="52" t="s">
        <v>9</v>
      </c>
    </row>
    <row r="27" spans="1:13" ht="13.65" customHeight="1" x14ac:dyDescent="0.25">
      <c r="A27" s="43"/>
      <c r="B27" s="10"/>
      <c r="C27" s="10" t="s">
        <v>15</v>
      </c>
      <c r="D27" s="11"/>
      <c r="E27" s="75">
        <v>0.5</v>
      </c>
      <c r="F27" s="98"/>
      <c r="G27" s="98"/>
      <c r="H27" s="21">
        <f t="shared" si="1"/>
        <v>0</v>
      </c>
      <c r="I27" s="18"/>
      <c r="J27" s="18"/>
      <c r="K27" s="82"/>
      <c r="L27" s="48" t="s">
        <v>9</v>
      </c>
    </row>
    <row r="28" spans="1:13" ht="13.65" customHeight="1" x14ac:dyDescent="0.25">
      <c r="A28" s="49"/>
      <c r="B28" s="10"/>
      <c r="C28" s="10" t="s">
        <v>16</v>
      </c>
      <c r="D28" s="11"/>
      <c r="E28" s="75">
        <v>1.5</v>
      </c>
      <c r="F28" s="95"/>
      <c r="G28" s="96"/>
      <c r="H28" s="21">
        <f t="shared" si="1"/>
        <v>0</v>
      </c>
      <c r="I28" s="18"/>
      <c r="J28" s="18"/>
      <c r="K28" s="82"/>
      <c r="L28" s="48" t="s">
        <v>9</v>
      </c>
    </row>
    <row r="29" spans="1:13" s="46" customFormat="1" ht="13.65" customHeight="1" x14ac:dyDescent="0.25">
      <c r="A29" s="58" t="s">
        <v>17</v>
      </c>
      <c r="B29" s="43"/>
      <c r="C29" s="10" t="s">
        <v>17</v>
      </c>
      <c r="D29" s="44"/>
      <c r="E29" s="75">
        <v>1</v>
      </c>
      <c r="F29" s="97"/>
      <c r="G29" s="97"/>
      <c r="H29" s="21">
        <f t="shared" si="1"/>
        <v>0</v>
      </c>
      <c r="I29" s="45"/>
      <c r="J29" s="45"/>
      <c r="K29" s="83"/>
      <c r="L29" s="48" t="s">
        <v>9</v>
      </c>
      <c r="M29" s="110"/>
    </row>
    <row r="30" spans="1:13" s="46" customFormat="1" ht="13.65" customHeight="1" x14ac:dyDescent="0.25">
      <c r="A30" s="58" t="s">
        <v>18</v>
      </c>
      <c r="B30" s="43"/>
      <c r="C30" s="72" t="s">
        <v>18</v>
      </c>
      <c r="D30" s="44"/>
      <c r="E30" s="75">
        <v>0.5</v>
      </c>
      <c r="F30" s="97"/>
      <c r="G30" s="97"/>
      <c r="H30" s="21">
        <f t="shared" si="1"/>
        <v>0</v>
      </c>
      <c r="I30" s="45"/>
      <c r="J30" s="45"/>
      <c r="K30" s="83"/>
      <c r="L30" s="48" t="s">
        <v>9</v>
      </c>
      <c r="M30" s="110"/>
    </row>
    <row r="31" spans="1:13" s="46" customFormat="1" ht="13.65" customHeight="1" x14ac:dyDescent="0.25">
      <c r="A31" s="43"/>
      <c r="B31" s="43"/>
      <c r="C31" s="72" t="s">
        <v>19</v>
      </c>
      <c r="D31" s="44"/>
      <c r="E31" s="75">
        <v>1</v>
      </c>
      <c r="F31" s="97"/>
      <c r="G31" s="99"/>
      <c r="H31" s="21">
        <f t="shared" si="1"/>
        <v>0</v>
      </c>
      <c r="I31" s="45"/>
      <c r="J31" s="45"/>
      <c r="K31" s="83"/>
      <c r="L31" s="52" t="s">
        <v>9</v>
      </c>
      <c r="M31" s="110"/>
    </row>
    <row r="32" spans="1:13" ht="13.65" customHeight="1" x14ac:dyDescent="0.25">
      <c r="A32" s="10"/>
      <c r="B32" s="10"/>
      <c r="C32" s="72" t="s">
        <v>20</v>
      </c>
      <c r="D32" s="11"/>
      <c r="E32" s="75">
        <v>0.2</v>
      </c>
      <c r="F32" s="98"/>
      <c r="G32" s="99"/>
      <c r="H32" s="21">
        <f t="shared" si="1"/>
        <v>0</v>
      </c>
      <c r="I32" s="18"/>
      <c r="J32" s="18"/>
      <c r="K32" s="82"/>
      <c r="L32" s="52" t="s">
        <v>9</v>
      </c>
    </row>
    <row r="33" spans="1:16" ht="25.5" customHeight="1" x14ac:dyDescent="0.25">
      <c r="A33" s="22"/>
      <c r="B33" s="22"/>
      <c r="C33" s="72" t="s">
        <v>21</v>
      </c>
      <c r="D33" s="11"/>
      <c r="E33" s="75">
        <v>10</v>
      </c>
      <c r="F33" s="96"/>
      <c r="G33" s="96"/>
      <c r="H33" s="21">
        <f t="shared" si="1"/>
        <v>0</v>
      </c>
      <c r="I33" s="18"/>
      <c r="J33" s="18"/>
      <c r="K33" s="82"/>
      <c r="L33" s="52" t="s">
        <v>22</v>
      </c>
      <c r="N33" s="94"/>
    </row>
    <row r="34" spans="1:16" ht="25.5" customHeight="1" x14ac:dyDescent="0.25">
      <c r="A34" s="22"/>
      <c r="B34" s="22"/>
      <c r="C34" s="72" t="s">
        <v>23</v>
      </c>
      <c r="D34" s="11"/>
      <c r="E34" s="75">
        <v>4</v>
      </c>
      <c r="F34" s="96"/>
      <c r="G34" s="100"/>
      <c r="H34" s="21">
        <f t="shared" si="1"/>
        <v>0</v>
      </c>
      <c r="I34" s="18"/>
      <c r="J34" s="18"/>
      <c r="K34" s="82"/>
      <c r="L34" s="52" t="s">
        <v>22</v>
      </c>
      <c r="N34" s="94"/>
    </row>
    <row r="35" spans="1:16" ht="25.5" customHeight="1" x14ac:dyDescent="0.25">
      <c r="A35" s="22"/>
      <c r="B35" s="22"/>
      <c r="C35" s="72" t="s">
        <v>24</v>
      </c>
      <c r="D35" s="11"/>
      <c r="E35" s="75">
        <v>2</v>
      </c>
      <c r="F35" s="96"/>
      <c r="G35" s="96"/>
      <c r="H35" s="21">
        <f t="shared" si="1"/>
        <v>0</v>
      </c>
      <c r="I35" s="18"/>
      <c r="J35" s="18"/>
      <c r="K35" s="82"/>
      <c r="L35" s="52" t="s">
        <v>22</v>
      </c>
      <c r="M35" s="111">
        <v>2.5</v>
      </c>
      <c r="N35" s="94" t="s">
        <v>25</v>
      </c>
    </row>
    <row r="36" spans="1:16" x14ac:dyDescent="0.25">
      <c r="A36" s="10"/>
      <c r="B36" s="10"/>
      <c r="C36" s="72" t="s">
        <v>26</v>
      </c>
      <c r="D36" s="11"/>
      <c r="E36" s="75">
        <v>3</v>
      </c>
      <c r="F36" s="96"/>
      <c r="G36" s="96"/>
      <c r="H36" s="21">
        <f t="shared" si="1"/>
        <v>0</v>
      </c>
      <c r="I36" s="18"/>
      <c r="J36" s="18"/>
      <c r="K36" s="82"/>
      <c r="L36" s="48" t="s">
        <v>9</v>
      </c>
      <c r="M36" s="109">
        <v>4</v>
      </c>
      <c r="N36" s="94" t="s">
        <v>190</v>
      </c>
    </row>
    <row r="37" spans="1:16" x14ac:dyDescent="0.25">
      <c r="A37" s="10"/>
      <c r="B37" s="10"/>
      <c r="C37" s="73" t="s">
        <v>185</v>
      </c>
      <c r="D37" s="75"/>
      <c r="E37" s="75">
        <v>0.5</v>
      </c>
      <c r="F37" s="96"/>
      <c r="G37" s="100"/>
      <c r="H37" s="21">
        <f t="shared" si="1"/>
        <v>0</v>
      </c>
      <c r="I37" s="18"/>
      <c r="J37" s="18"/>
      <c r="K37" s="82"/>
      <c r="L37" s="48" t="s">
        <v>9</v>
      </c>
      <c r="N37" s="94"/>
    </row>
    <row r="38" spans="1:16" x14ac:dyDescent="0.25">
      <c r="A38" s="10"/>
      <c r="B38" s="10"/>
      <c r="C38" s="73" t="s">
        <v>28</v>
      </c>
      <c r="D38" s="75"/>
      <c r="E38" s="75">
        <v>0.5</v>
      </c>
      <c r="F38" s="96"/>
      <c r="G38" s="96"/>
      <c r="H38" s="21">
        <f t="shared" si="1"/>
        <v>0</v>
      </c>
      <c r="I38" s="18"/>
      <c r="J38" s="18"/>
      <c r="K38" s="82"/>
      <c r="L38" s="48" t="s">
        <v>9</v>
      </c>
      <c r="N38" s="94"/>
    </row>
    <row r="39" spans="1:16" x14ac:dyDescent="0.25">
      <c r="A39" s="10"/>
      <c r="B39" s="10"/>
      <c r="C39" s="72" t="s">
        <v>29</v>
      </c>
      <c r="D39" s="75"/>
      <c r="E39" s="75">
        <v>3</v>
      </c>
      <c r="F39" s="98"/>
      <c r="G39" s="108"/>
      <c r="H39" s="21">
        <f t="shared" si="1"/>
        <v>0</v>
      </c>
      <c r="I39" s="18"/>
      <c r="J39" s="18"/>
      <c r="K39" s="82"/>
      <c r="L39" s="48" t="s">
        <v>9</v>
      </c>
      <c r="M39" s="114"/>
      <c r="N39" s="94"/>
    </row>
    <row r="40" spans="1:16" x14ac:dyDescent="0.25">
      <c r="A40" s="10"/>
      <c r="B40" s="10"/>
      <c r="C40" s="72" t="s">
        <v>186</v>
      </c>
      <c r="D40" s="75"/>
      <c r="E40" s="75">
        <v>0.5</v>
      </c>
      <c r="F40" s="98"/>
      <c r="G40" s="108"/>
      <c r="H40" s="21">
        <f t="shared" si="1"/>
        <v>0</v>
      </c>
      <c r="I40" s="18"/>
      <c r="J40" s="18"/>
      <c r="K40" s="82"/>
      <c r="L40" s="48" t="s">
        <v>9</v>
      </c>
      <c r="M40" s="111"/>
      <c r="N40" s="94" t="s">
        <v>27</v>
      </c>
    </row>
    <row r="41" spans="1:16" x14ac:dyDescent="0.25">
      <c r="A41" s="10"/>
      <c r="B41" s="10"/>
      <c r="C41" s="72" t="s">
        <v>30</v>
      </c>
      <c r="D41" s="75"/>
      <c r="E41" s="75">
        <v>0.5</v>
      </c>
      <c r="F41" s="98"/>
      <c r="G41" s="108"/>
      <c r="H41" s="21">
        <f t="shared" si="1"/>
        <v>0</v>
      </c>
      <c r="I41" s="18"/>
      <c r="J41" s="18"/>
      <c r="K41" s="82"/>
      <c r="L41" s="48" t="s">
        <v>9</v>
      </c>
      <c r="M41" s="109">
        <v>1</v>
      </c>
      <c r="N41" s="94" t="s">
        <v>127</v>
      </c>
    </row>
    <row r="42" spans="1:16" x14ac:dyDescent="0.25">
      <c r="A42" s="10"/>
      <c r="B42" s="10"/>
      <c r="C42" s="72" t="s">
        <v>187</v>
      </c>
      <c r="D42" s="75"/>
      <c r="E42" s="75">
        <v>3</v>
      </c>
      <c r="F42" s="98"/>
      <c r="G42" s="108"/>
      <c r="H42" s="21">
        <f t="shared" si="1"/>
        <v>0</v>
      </c>
      <c r="I42" s="18"/>
      <c r="J42" s="18"/>
      <c r="K42" s="82"/>
      <c r="L42" s="48" t="s">
        <v>98</v>
      </c>
      <c r="M42" s="111"/>
      <c r="N42" s="94"/>
    </row>
    <row r="43" spans="1:16" x14ac:dyDescent="0.25">
      <c r="A43" s="10"/>
      <c r="B43" s="10"/>
      <c r="C43" s="72" t="s">
        <v>31</v>
      </c>
      <c r="D43" s="75"/>
      <c r="E43" s="75">
        <v>0.2</v>
      </c>
      <c r="F43" s="98"/>
      <c r="G43" s="108"/>
      <c r="H43" s="21">
        <f t="shared" si="1"/>
        <v>0</v>
      </c>
      <c r="I43" s="18"/>
      <c r="J43" s="18"/>
      <c r="K43" s="82"/>
      <c r="L43" s="48" t="s">
        <v>9</v>
      </c>
      <c r="M43" s="109">
        <v>1</v>
      </c>
      <c r="N43" s="94" t="s">
        <v>127</v>
      </c>
      <c r="P43" s="1" t="s">
        <v>188</v>
      </c>
    </row>
    <row r="44" spans="1:16" x14ac:dyDescent="0.25">
      <c r="A44" s="10"/>
      <c r="B44" s="10"/>
      <c r="C44" s="10"/>
      <c r="D44" s="11"/>
      <c r="E44" s="75"/>
      <c r="F44" s="17"/>
      <c r="G44" s="17"/>
      <c r="H44" s="21"/>
      <c r="I44" s="18"/>
      <c r="J44" s="18"/>
      <c r="K44" s="82"/>
      <c r="N44" s="94"/>
    </row>
    <row r="45" spans="1:16" x14ac:dyDescent="0.25">
      <c r="A45" s="10"/>
      <c r="B45" s="10"/>
      <c r="C45" s="10"/>
      <c r="D45" s="11"/>
      <c r="E45" s="75"/>
      <c r="F45" s="17"/>
      <c r="G45" s="17"/>
      <c r="H45" s="21"/>
      <c r="I45" s="18"/>
      <c r="J45" s="18"/>
      <c r="K45" s="82"/>
      <c r="N45" s="94"/>
    </row>
    <row r="46" spans="1:16" ht="15.6" x14ac:dyDescent="0.3">
      <c r="A46" s="10"/>
      <c r="B46" s="11" t="s">
        <v>167</v>
      </c>
      <c r="C46" s="10"/>
      <c r="D46" s="11"/>
      <c r="E46" s="75"/>
      <c r="F46" s="17"/>
      <c r="G46" s="17"/>
      <c r="H46" s="21"/>
      <c r="I46" s="18"/>
      <c r="J46" s="19">
        <f>SUM(H48:H51)</f>
        <v>0</v>
      </c>
      <c r="K46" s="81"/>
      <c r="N46" s="94"/>
    </row>
    <row r="47" spans="1:16" x14ac:dyDescent="0.25">
      <c r="A47" s="10"/>
      <c r="B47" s="10"/>
      <c r="C47" s="10"/>
      <c r="D47" s="11"/>
      <c r="E47" s="75"/>
      <c r="F47" s="17"/>
      <c r="G47" s="17"/>
      <c r="H47" s="21"/>
      <c r="I47" s="18"/>
      <c r="J47" s="18"/>
      <c r="K47" s="82"/>
      <c r="N47" s="94"/>
    </row>
    <row r="48" spans="1:16" x14ac:dyDescent="0.25">
      <c r="A48" s="10"/>
      <c r="B48" s="10"/>
      <c r="C48" s="10" t="s">
        <v>32</v>
      </c>
      <c r="D48" s="11"/>
      <c r="E48" s="75">
        <v>2</v>
      </c>
      <c r="F48" s="20"/>
      <c r="G48" s="106"/>
      <c r="H48" s="21">
        <f>E48*(F48)</f>
        <v>0</v>
      </c>
      <c r="I48" s="18"/>
      <c r="J48" s="18"/>
      <c r="K48" s="82"/>
      <c r="L48" s="48" t="s">
        <v>33</v>
      </c>
      <c r="M48" s="109" t="s">
        <v>34</v>
      </c>
      <c r="N48" s="94" t="s">
        <v>35</v>
      </c>
      <c r="O48" s="1" t="s">
        <v>36</v>
      </c>
    </row>
    <row r="49" spans="1:15" x14ac:dyDescent="0.25">
      <c r="A49" s="10"/>
      <c r="B49" s="10"/>
      <c r="C49" s="10" t="s">
        <v>37</v>
      </c>
      <c r="D49" s="11"/>
      <c r="E49" s="75">
        <v>0.4</v>
      </c>
      <c r="F49" s="61"/>
      <c r="G49" s="107"/>
      <c r="H49" s="21">
        <f>E49*(F49)</f>
        <v>0</v>
      </c>
      <c r="I49" s="18"/>
      <c r="J49" s="18"/>
      <c r="K49" s="82"/>
      <c r="L49" s="48" t="s">
        <v>33</v>
      </c>
      <c r="M49" s="109">
        <v>0.5</v>
      </c>
      <c r="N49" s="94" t="s">
        <v>27</v>
      </c>
    </row>
    <row r="50" spans="1:15" x14ac:dyDescent="0.25">
      <c r="A50" s="10"/>
      <c r="B50" s="10"/>
      <c r="C50" s="10" t="s">
        <v>38</v>
      </c>
      <c r="D50" s="11"/>
      <c r="E50" s="75">
        <v>0.5</v>
      </c>
      <c r="F50" s="62"/>
      <c r="G50" s="106"/>
      <c r="H50" s="21">
        <f>E50*(F50)</f>
        <v>0</v>
      </c>
      <c r="I50" s="18"/>
      <c r="J50" s="18"/>
      <c r="K50" s="82"/>
      <c r="L50" s="48" t="s">
        <v>33</v>
      </c>
      <c r="M50" s="109" t="s">
        <v>34</v>
      </c>
      <c r="N50" s="94" t="s">
        <v>35</v>
      </c>
      <c r="O50" s="1" t="s">
        <v>36</v>
      </c>
    </row>
    <row r="51" spans="1:15" x14ac:dyDescent="0.25">
      <c r="A51" s="10"/>
      <c r="B51" s="10"/>
      <c r="C51" s="10" t="s">
        <v>39</v>
      </c>
      <c r="D51" s="11"/>
      <c r="E51" s="75">
        <v>0.2</v>
      </c>
      <c r="F51" s="61"/>
      <c r="G51" s="107"/>
      <c r="H51" s="21">
        <f>E51*(F51)</f>
        <v>0</v>
      </c>
      <c r="I51" s="18"/>
      <c r="J51" s="18"/>
      <c r="K51" s="82"/>
      <c r="L51" s="48" t="s">
        <v>33</v>
      </c>
      <c r="M51" s="109">
        <v>0.3</v>
      </c>
      <c r="N51" s="94" t="s">
        <v>27</v>
      </c>
    </row>
    <row r="52" spans="1:15" x14ac:dyDescent="0.25">
      <c r="A52" s="10"/>
      <c r="B52" s="10"/>
      <c r="C52" s="10"/>
      <c r="D52" s="11"/>
      <c r="E52" s="75"/>
      <c r="F52" s="17"/>
      <c r="G52" s="17"/>
      <c r="H52" s="18"/>
      <c r="I52" s="18"/>
      <c r="J52" s="18"/>
      <c r="K52" s="82"/>
      <c r="N52" s="94"/>
    </row>
    <row r="53" spans="1:15" ht="15.6" x14ac:dyDescent="0.3">
      <c r="A53" s="10"/>
      <c r="B53" s="11" t="s">
        <v>168</v>
      </c>
      <c r="C53" s="10"/>
      <c r="D53" s="11"/>
      <c r="E53" s="75"/>
      <c r="F53" s="17"/>
      <c r="G53" s="17"/>
      <c r="H53" s="18"/>
      <c r="I53" s="18"/>
      <c r="J53" s="19">
        <f>SUM(H55)</f>
        <v>0</v>
      </c>
      <c r="K53" s="81"/>
      <c r="N53" s="94"/>
    </row>
    <row r="54" spans="1:15" x14ac:dyDescent="0.25">
      <c r="A54" s="10"/>
      <c r="B54" s="11"/>
      <c r="C54" s="10"/>
      <c r="D54" s="11"/>
      <c r="E54" s="75"/>
      <c r="F54" s="17"/>
      <c r="G54" s="17"/>
      <c r="H54" s="18"/>
      <c r="I54" s="18"/>
      <c r="J54" s="18"/>
      <c r="K54" s="82"/>
      <c r="N54" s="94"/>
    </row>
    <row r="55" spans="1:15" x14ac:dyDescent="0.25">
      <c r="A55" s="10"/>
      <c r="B55" s="10"/>
      <c r="C55" s="10" t="s">
        <v>40</v>
      </c>
      <c r="D55" s="11"/>
      <c r="E55" s="75">
        <v>0.1</v>
      </c>
      <c r="F55" s="47"/>
      <c r="G55" s="17"/>
      <c r="H55" s="21">
        <f>+E55*F55</f>
        <v>0</v>
      </c>
      <c r="I55" s="18"/>
      <c r="J55" s="18"/>
      <c r="K55" s="82"/>
      <c r="L55" s="57" t="s">
        <v>9</v>
      </c>
      <c r="N55" s="94"/>
    </row>
    <row r="56" spans="1:15" x14ac:dyDescent="0.25">
      <c r="A56" s="10"/>
      <c r="B56" s="10"/>
      <c r="C56" s="10"/>
      <c r="D56" s="11"/>
      <c r="E56" s="75"/>
      <c r="F56" s="17"/>
      <c r="G56" s="17"/>
      <c r="H56" s="18"/>
      <c r="I56" s="18"/>
      <c r="J56" s="18"/>
      <c r="K56" s="82"/>
      <c r="N56" s="94"/>
    </row>
    <row r="57" spans="1:15" ht="15.6" x14ac:dyDescent="0.3">
      <c r="A57" s="10"/>
      <c r="B57" s="11" t="s">
        <v>169</v>
      </c>
      <c r="C57" s="10"/>
      <c r="D57" s="11"/>
      <c r="E57" s="75"/>
      <c r="F57" s="17"/>
      <c r="G57" s="17"/>
      <c r="H57" s="18"/>
      <c r="I57" s="18"/>
      <c r="J57" s="19">
        <f>H59+H60+H61</f>
        <v>0</v>
      </c>
      <c r="K57" s="81"/>
      <c r="N57" s="94"/>
    </row>
    <row r="58" spans="1:15" x14ac:dyDescent="0.25">
      <c r="A58" s="10"/>
      <c r="B58" s="11"/>
      <c r="C58" s="10"/>
      <c r="D58" s="11"/>
      <c r="E58" s="75"/>
      <c r="F58" s="17"/>
      <c r="G58" s="17"/>
      <c r="H58" s="18"/>
      <c r="I58" s="18"/>
      <c r="J58" s="18"/>
      <c r="K58" s="82"/>
      <c r="N58" s="94"/>
    </row>
    <row r="59" spans="1:15" x14ac:dyDescent="0.25">
      <c r="A59" s="10"/>
      <c r="B59" s="10"/>
      <c r="C59" s="10" t="s">
        <v>41</v>
      </c>
      <c r="D59" s="11"/>
      <c r="E59" s="88">
        <v>15</v>
      </c>
      <c r="F59" s="20"/>
      <c r="G59" s="17"/>
      <c r="H59" s="21">
        <f>E59*F59</f>
        <v>0</v>
      </c>
      <c r="I59" s="18"/>
      <c r="J59" s="18"/>
      <c r="K59" s="82"/>
      <c r="L59" s="48" t="s">
        <v>42</v>
      </c>
      <c r="N59" s="94"/>
    </row>
    <row r="60" spans="1:15" x14ac:dyDescent="0.25">
      <c r="A60" s="10"/>
      <c r="B60" s="10"/>
      <c r="C60" s="10" t="s">
        <v>43</v>
      </c>
      <c r="D60" s="11"/>
      <c r="E60" s="89">
        <v>10</v>
      </c>
      <c r="F60" s="24"/>
      <c r="G60" s="17"/>
      <c r="H60" s="21">
        <f>E60*F60</f>
        <v>0</v>
      </c>
      <c r="I60" s="18"/>
      <c r="J60" s="18"/>
      <c r="K60" s="82"/>
      <c r="L60" s="48" t="s">
        <v>42</v>
      </c>
      <c r="N60" s="94"/>
    </row>
    <row r="61" spans="1:15" x14ac:dyDescent="0.25">
      <c r="A61" s="10"/>
      <c r="B61" s="10"/>
      <c r="C61" s="10" t="s">
        <v>44</v>
      </c>
      <c r="D61" s="11"/>
      <c r="E61" s="89">
        <v>5</v>
      </c>
      <c r="F61" s="24"/>
      <c r="G61" s="17"/>
      <c r="H61" s="21">
        <f>E61*F61</f>
        <v>0</v>
      </c>
      <c r="I61" s="18"/>
      <c r="J61" s="18"/>
      <c r="K61" s="82"/>
      <c r="L61" s="48" t="s">
        <v>42</v>
      </c>
      <c r="N61" s="94"/>
    </row>
    <row r="62" spans="1:15" x14ac:dyDescent="0.25">
      <c r="A62" s="10"/>
      <c r="B62" s="10"/>
      <c r="C62" s="10"/>
      <c r="D62" s="11"/>
      <c r="E62" s="72"/>
      <c r="F62" s="17"/>
      <c r="G62" s="17"/>
      <c r="H62" s="18"/>
      <c r="I62" s="18"/>
      <c r="J62" s="18"/>
      <c r="K62" s="82"/>
      <c r="N62" s="94"/>
    </row>
    <row r="63" spans="1:15" x14ac:dyDescent="0.25">
      <c r="A63" s="10"/>
      <c r="B63" s="103" t="s">
        <v>170</v>
      </c>
      <c r="C63" s="10"/>
      <c r="D63" s="11"/>
      <c r="E63" s="75"/>
      <c r="F63" s="12"/>
      <c r="G63" s="17"/>
      <c r="H63" s="18"/>
      <c r="I63" s="18"/>
      <c r="J63" s="19">
        <f>SUM(H64:H72)</f>
        <v>0</v>
      </c>
      <c r="K63" s="82"/>
      <c r="N63" s="94"/>
    </row>
    <row r="64" spans="1:15" x14ac:dyDescent="0.25">
      <c r="A64" s="10"/>
      <c r="B64" s="10"/>
      <c r="C64" s="72" t="s">
        <v>45</v>
      </c>
      <c r="D64" s="75"/>
      <c r="E64" s="75">
        <v>4</v>
      </c>
      <c r="F64" s="20"/>
      <c r="G64" s="17"/>
      <c r="H64" s="18">
        <f>E64*F64</f>
        <v>0</v>
      </c>
      <c r="I64" s="18"/>
      <c r="J64" s="18"/>
      <c r="K64" s="82"/>
      <c r="L64" s="48" t="s">
        <v>46</v>
      </c>
      <c r="N64" s="94"/>
    </row>
    <row r="65" spans="1:14" x14ac:dyDescent="0.25">
      <c r="A65" s="10"/>
      <c r="B65" s="10"/>
      <c r="C65" s="72" t="s">
        <v>47</v>
      </c>
      <c r="D65" s="75"/>
      <c r="E65" s="75">
        <v>1</v>
      </c>
      <c r="F65" s="20"/>
      <c r="G65" s="17"/>
      <c r="H65" s="18">
        <f>E65*F65</f>
        <v>0</v>
      </c>
      <c r="I65" s="18"/>
      <c r="J65" s="18"/>
      <c r="K65" s="82"/>
      <c r="L65" s="48" t="s">
        <v>46</v>
      </c>
      <c r="N65" s="94"/>
    </row>
    <row r="66" spans="1:14" x14ac:dyDescent="0.25">
      <c r="A66" s="10"/>
      <c r="B66" s="10"/>
      <c r="C66" s="72" t="s">
        <v>48</v>
      </c>
      <c r="D66" s="75"/>
      <c r="E66" s="75">
        <v>2</v>
      </c>
      <c r="F66" s="20"/>
      <c r="G66" s="17"/>
      <c r="H66" s="18">
        <f>E66*F66</f>
        <v>0</v>
      </c>
      <c r="I66" s="18"/>
      <c r="J66" s="18"/>
      <c r="K66" s="82"/>
      <c r="L66" s="48" t="s">
        <v>46</v>
      </c>
      <c r="N66" s="94"/>
    </row>
    <row r="67" spans="1:14" x14ac:dyDescent="0.25">
      <c r="A67" s="10"/>
      <c r="B67" s="10"/>
      <c r="C67" s="72" t="s">
        <v>49</v>
      </c>
      <c r="D67" s="75"/>
      <c r="E67" s="75">
        <v>2</v>
      </c>
      <c r="F67" s="20"/>
      <c r="G67" s="17"/>
      <c r="H67" s="18">
        <f>E67*F67</f>
        <v>0</v>
      </c>
      <c r="I67" s="18"/>
      <c r="J67" s="18"/>
      <c r="K67" s="82"/>
      <c r="L67" s="48" t="s">
        <v>46</v>
      </c>
      <c r="N67" s="94"/>
    </row>
    <row r="68" spans="1:14" x14ac:dyDescent="0.25">
      <c r="A68" s="10"/>
      <c r="B68" s="10"/>
      <c r="C68" s="72" t="s">
        <v>50</v>
      </c>
      <c r="D68" s="75"/>
      <c r="E68" s="75">
        <v>0.3</v>
      </c>
      <c r="F68" s="20"/>
      <c r="G68" s="17"/>
      <c r="H68" s="18">
        <f>E68*F68</f>
        <v>0</v>
      </c>
      <c r="I68" s="18"/>
      <c r="J68" s="18"/>
      <c r="K68" s="82"/>
      <c r="L68" s="48" t="s">
        <v>46</v>
      </c>
      <c r="N68" s="94"/>
    </row>
    <row r="69" spans="1:14" x14ac:dyDescent="0.25">
      <c r="A69" s="22"/>
      <c r="B69" s="10"/>
      <c r="C69" s="72" t="s">
        <v>51</v>
      </c>
      <c r="D69" s="27"/>
      <c r="E69" s="90" t="s">
        <v>52</v>
      </c>
      <c r="F69" s="28"/>
      <c r="G69" s="29"/>
      <c r="H69" s="30">
        <f>LOG((F69+1),2)</f>
        <v>0</v>
      </c>
      <c r="I69" s="18"/>
      <c r="J69" s="18"/>
      <c r="K69" s="82"/>
      <c r="L69" s="48" t="s">
        <v>53</v>
      </c>
      <c r="N69" s="94"/>
    </row>
    <row r="70" spans="1:14" x14ac:dyDescent="0.25">
      <c r="A70" s="10"/>
      <c r="B70" s="10"/>
      <c r="C70" s="72" t="s">
        <v>54</v>
      </c>
      <c r="D70" s="27"/>
      <c r="E70" s="84">
        <v>0.5</v>
      </c>
      <c r="F70" s="28"/>
      <c r="G70" s="29"/>
      <c r="H70" s="18">
        <f>E70*F70</f>
        <v>0</v>
      </c>
      <c r="I70" s="18"/>
      <c r="J70" s="18"/>
      <c r="K70" s="82"/>
      <c r="L70" s="48" t="s">
        <v>46</v>
      </c>
      <c r="N70" s="94"/>
    </row>
    <row r="71" spans="1:14" x14ac:dyDescent="0.25">
      <c r="A71" s="10"/>
      <c r="B71" s="10"/>
      <c r="C71" s="72" t="s">
        <v>55</v>
      </c>
      <c r="D71" s="27"/>
      <c r="E71" s="84">
        <v>0.2</v>
      </c>
      <c r="F71" s="28"/>
      <c r="G71" s="29"/>
      <c r="H71" s="18">
        <f>E71*F71</f>
        <v>0</v>
      </c>
      <c r="I71" s="18"/>
      <c r="J71" s="18"/>
      <c r="K71" s="82"/>
      <c r="L71" s="48" t="s">
        <v>46</v>
      </c>
      <c r="N71" s="94"/>
    </row>
    <row r="72" spans="1:14" x14ac:dyDescent="0.25">
      <c r="A72" s="10"/>
      <c r="B72" s="10"/>
      <c r="C72" s="72" t="s">
        <v>56</v>
      </c>
      <c r="D72" s="63"/>
      <c r="E72" s="84">
        <v>0.5</v>
      </c>
      <c r="F72" s="28"/>
      <c r="G72" s="29"/>
      <c r="H72" s="18">
        <f>E72*F72</f>
        <v>0</v>
      </c>
      <c r="I72" s="18"/>
      <c r="J72" s="18"/>
      <c r="K72" s="82"/>
      <c r="L72" s="48" t="s">
        <v>57</v>
      </c>
      <c r="N72" s="94"/>
    </row>
    <row r="73" spans="1:14" ht="13.8" thickBot="1" x14ac:dyDescent="0.3">
      <c r="A73" s="10"/>
      <c r="B73" s="10"/>
      <c r="C73" s="10"/>
      <c r="D73" s="11"/>
      <c r="E73" s="75"/>
      <c r="F73" s="12"/>
      <c r="G73" s="12"/>
      <c r="H73" s="11"/>
      <c r="I73" s="11"/>
      <c r="J73" s="11"/>
      <c r="K73" s="80"/>
      <c r="N73" s="94"/>
    </row>
    <row r="74" spans="1:14" ht="16.2" thickBot="1" x14ac:dyDescent="0.35">
      <c r="A74" s="105" t="s">
        <v>182</v>
      </c>
      <c r="B74" s="13"/>
      <c r="C74" s="13"/>
      <c r="D74" s="13"/>
      <c r="E74" s="87"/>
      <c r="F74" s="25"/>
      <c r="G74" s="25"/>
      <c r="H74" s="26"/>
      <c r="I74" s="26"/>
      <c r="J74" s="16">
        <f>SUM(J76,J81,J87,J102,J111,J115,J120,J125,J142)</f>
        <v>0</v>
      </c>
      <c r="K74" s="81"/>
      <c r="N74" s="94"/>
    </row>
    <row r="75" spans="1:14" x14ac:dyDescent="0.25">
      <c r="A75" s="10"/>
      <c r="B75" s="10"/>
      <c r="C75" s="10"/>
      <c r="D75" s="11"/>
      <c r="E75" s="75"/>
      <c r="F75" s="17"/>
      <c r="G75" s="17"/>
      <c r="H75" s="18"/>
      <c r="I75" s="18"/>
      <c r="J75" s="18"/>
      <c r="K75" s="82"/>
      <c r="N75" s="94"/>
    </row>
    <row r="76" spans="1:14" ht="15.6" x14ac:dyDescent="0.3">
      <c r="A76" s="22"/>
      <c r="B76" s="11" t="s">
        <v>171</v>
      </c>
      <c r="C76" s="10"/>
      <c r="D76" s="11"/>
      <c r="E76" s="75"/>
      <c r="F76" s="17"/>
      <c r="G76" s="17"/>
      <c r="H76" s="18"/>
      <c r="I76" s="18"/>
      <c r="J76" s="32">
        <f>SUM(H77:H79)</f>
        <v>0</v>
      </c>
      <c r="K76" s="81"/>
      <c r="N76" s="94"/>
    </row>
    <row r="77" spans="1:14" x14ac:dyDescent="0.25">
      <c r="A77" s="10"/>
      <c r="B77" s="10"/>
      <c r="C77" s="10" t="s">
        <v>88</v>
      </c>
      <c r="D77" s="11"/>
      <c r="E77" s="75">
        <v>0.5</v>
      </c>
      <c r="F77" s="20"/>
      <c r="G77" s="17"/>
      <c r="H77" s="18">
        <f>E77*F77</f>
        <v>0</v>
      </c>
      <c r="I77" s="18"/>
      <c r="J77" s="18"/>
      <c r="K77" s="82"/>
      <c r="L77" s="48" t="s">
        <v>89</v>
      </c>
      <c r="N77" s="94"/>
    </row>
    <row r="78" spans="1:14" x14ac:dyDescent="0.25">
      <c r="A78" s="10"/>
      <c r="B78" s="10"/>
      <c r="C78" s="10" t="s">
        <v>90</v>
      </c>
      <c r="D78" s="11"/>
      <c r="E78" s="75">
        <v>0.4</v>
      </c>
      <c r="F78" s="20"/>
      <c r="G78" s="17"/>
      <c r="H78" s="18">
        <f>E78*F78</f>
        <v>0</v>
      </c>
      <c r="I78" s="18"/>
      <c r="J78" s="18"/>
      <c r="K78" s="82"/>
      <c r="L78" s="48" t="s">
        <v>89</v>
      </c>
      <c r="N78" s="94"/>
    </row>
    <row r="79" spans="1:14" x14ac:dyDescent="0.25">
      <c r="A79" s="10"/>
      <c r="B79" s="10"/>
      <c r="C79" s="10" t="s">
        <v>91</v>
      </c>
      <c r="D79" s="11"/>
      <c r="E79" s="75">
        <v>0.2</v>
      </c>
      <c r="F79" s="20"/>
      <c r="G79" s="17"/>
      <c r="H79" s="18">
        <f>E79*F79</f>
        <v>0</v>
      </c>
      <c r="I79" s="18"/>
      <c r="J79" s="18"/>
      <c r="K79" s="82"/>
      <c r="L79" s="48" t="s">
        <v>89</v>
      </c>
      <c r="N79" s="94"/>
    </row>
    <row r="80" spans="1:14" x14ac:dyDescent="0.25">
      <c r="A80" s="10"/>
      <c r="B80" s="10"/>
      <c r="C80" s="10"/>
      <c r="D80" s="11"/>
      <c r="E80" s="75"/>
      <c r="F80" s="17"/>
      <c r="G80" s="17"/>
      <c r="H80" s="18"/>
      <c r="I80" s="18"/>
      <c r="J80" s="18"/>
      <c r="K80" s="82"/>
      <c r="N80" s="94"/>
    </row>
    <row r="81" spans="1:14" ht="15.6" x14ac:dyDescent="0.3">
      <c r="A81" s="10"/>
      <c r="B81" s="11" t="s">
        <v>172</v>
      </c>
      <c r="C81" s="10"/>
      <c r="D81" s="11"/>
      <c r="E81" s="75"/>
      <c r="F81" s="17"/>
      <c r="G81" s="17"/>
      <c r="H81" s="18"/>
      <c r="I81" s="18"/>
      <c r="J81" s="32">
        <f>SUM(H82:H85)</f>
        <v>0</v>
      </c>
      <c r="K81" s="81"/>
      <c r="N81" s="94"/>
    </row>
    <row r="82" spans="1:14" x14ac:dyDescent="0.25">
      <c r="A82" s="10"/>
      <c r="B82" s="10"/>
      <c r="C82" s="72" t="s">
        <v>92</v>
      </c>
      <c r="D82" s="11"/>
      <c r="E82" s="75">
        <v>5</v>
      </c>
      <c r="F82" s="20"/>
      <c r="G82" s="33"/>
      <c r="H82" s="18">
        <f>E82*F82</f>
        <v>0</v>
      </c>
      <c r="I82" s="18"/>
      <c r="J82" s="18"/>
      <c r="K82" s="82"/>
      <c r="L82" s="48" t="s">
        <v>93</v>
      </c>
      <c r="N82" s="94"/>
    </row>
    <row r="83" spans="1:14" x14ac:dyDescent="0.25">
      <c r="A83" s="10"/>
      <c r="B83" s="10"/>
      <c r="C83" s="10" t="s">
        <v>94</v>
      </c>
      <c r="D83" s="11"/>
      <c r="E83" s="75">
        <v>3</v>
      </c>
      <c r="F83" s="20"/>
      <c r="G83" s="33"/>
      <c r="H83" s="18">
        <f>E83*F83</f>
        <v>0</v>
      </c>
      <c r="I83" s="18"/>
      <c r="J83" s="18"/>
      <c r="K83" s="82"/>
      <c r="L83" s="48" t="s">
        <v>95</v>
      </c>
      <c r="N83" s="94"/>
    </row>
    <row r="84" spans="1:14" x14ac:dyDescent="0.25">
      <c r="A84" s="10"/>
      <c r="B84" s="10"/>
      <c r="C84" s="72" t="s">
        <v>96</v>
      </c>
      <c r="D84" s="11"/>
      <c r="E84" s="75">
        <v>2</v>
      </c>
      <c r="F84" s="20"/>
      <c r="G84" s="33"/>
      <c r="H84" s="18">
        <f>E84*F84</f>
        <v>0</v>
      </c>
      <c r="I84" s="18"/>
      <c r="J84" s="18"/>
      <c r="K84" s="82"/>
      <c r="L84" s="48" t="s">
        <v>95</v>
      </c>
      <c r="N84" s="94"/>
    </row>
    <row r="85" spans="1:14" x14ac:dyDescent="0.25">
      <c r="A85" s="10"/>
      <c r="B85" s="10"/>
      <c r="C85" s="10" t="s">
        <v>97</v>
      </c>
      <c r="D85" s="11"/>
      <c r="E85" s="75">
        <v>0.60000000000000009</v>
      </c>
      <c r="F85" s="20"/>
      <c r="G85" s="33"/>
      <c r="H85" s="18">
        <f>E85*F85</f>
        <v>0</v>
      </c>
      <c r="I85" s="18"/>
      <c r="J85" s="18"/>
      <c r="K85" s="82"/>
      <c r="L85" s="48" t="s">
        <v>95</v>
      </c>
      <c r="N85" s="94"/>
    </row>
    <row r="86" spans="1:14" x14ac:dyDescent="0.25">
      <c r="A86" s="10"/>
      <c r="B86" s="10"/>
      <c r="C86" s="10"/>
      <c r="D86" s="11"/>
      <c r="E86" s="75"/>
      <c r="F86" s="17"/>
      <c r="G86" s="17"/>
      <c r="H86" s="18"/>
      <c r="I86" s="18"/>
      <c r="J86" s="18"/>
      <c r="K86" s="82"/>
      <c r="N86" s="94"/>
    </row>
    <row r="87" spans="1:14" ht="15.6" x14ac:dyDescent="0.3">
      <c r="A87" s="10"/>
      <c r="B87" s="11" t="s">
        <v>173</v>
      </c>
      <c r="C87" s="10"/>
      <c r="D87" s="11"/>
      <c r="E87" s="75"/>
      <c r="F87" s="17"/>
      <c r="G87" s="17"/>
      <c r="H87" s="18"/>
      <c r="I87" s="18"/>
      <c r="J87" s="32">
        <f>SUM(H88:H100)</f>
        <v>0</v>
      </c>
      <c r="K87" s="81"/>
      <c r="N87" s="94"/>
    </row>
    <row r="88" spans="1:14" x14ac:dyDescent="0.25">
      <c r="A88" s="10"/>
      <c r="B88" s="10"/>
      <c r="C88" s="10" t="s">
        <v>41</v>
      </c>
      <c r="D88" s="11"/>
      <c r="E88" s="75">
        <v>1.5</v>
      </c>
      <c r="F88" s="20"/>
      <c r="G88" s="17"/>
      <c r="H88" s="18">
        <f>E88*F88</f>
        <v>0</v>
      </c>
      <c r="I88" s="18"/>
      <c r="J88" s="18"/>
      <c r="K88" s="82"/>
      <c r="L88" s="48" t="s">
        <v>98</v>
      </c>
      <c r="M88" s="111">
        <v>1.5</v>
      </c>
      <c r="N88" s="94" t="s">
        <v>127</v>
      </c>
    </row>
    <row r="89" spans="1:14" x14ac:dyDescent="0.25">
      <c r="A89" s="10"/>
      <c r="B89" s="10"/>
      <c r="C89" s="10" t="s">
        <v>43</v>
      </c>
      <c r="D89" s="11"/>
      <c r="E89" s="75">
        <v>1</v>
      </c>
      <c r="F89" s="61"/>
      <c r="G89" s="17"/>
      <c r="H89" s="18">
        <f>E89*F89</f>
        <v>0</v>
      </c>
      <c r="I89" s="18"/>
      <c r="J89" s="18"/>
      <c r="K89" s="82"/>
      <c r="L89" s="48" t="s">
        <v>99</v>
      </c>
      <c r="M89" s="111">
        <v>1</v>
      </c>
      <c r="N89" s="94" t="s">
        <v>127</v>
      </c>
    </row>
    <row r="90" spans="1:14" x14ac:dyDescent="0.25">
      <c r="A90" s="10"/>
      <c r="B90" s="10"/>
      <c r="C90" s="10" t="s">
        <v>44</v>
      </c>
      <c r="D90" s="11"/>
      <c r="E90" s="75">
        <v>1</v>
      </c>
      <c r="F90" s="61"/>
      <c r="G90" s="17"/>
      <c r="H90" s="18">
        <f>E90*F90</f>
        <v>0</v>
      </c>
      <c r="I90" s="18"/>
      <c r="J90" s="18"/>
      <c r="K90" s="82"/>
      <c r="L90" s="48" t="s">
        <v>99</v>
      </c>
      <c r="M90" s="111">
        <v>1</v>
      </c>
      <c r="N90" s="94" t="s">
        <v>127</v>
      </c>
    </row>
    <row r="91" spans="1:14" x14ac:dyDescent="0.25">
      <c r="A91" s="10"/>
      <c r="B91" s="10"/>
      <c r="C91" s="10"/>
      <c r="D91" s="11"/>
      <c r="E91" s="75"/>
      <c r="F91" s="17"/>
      <c r="G91" s="17"/>
      <c r="H91" s="18"/>
      <c r="I91" s="18"/>
      <c r="J91" s="18"/>
      <c r="K91" s="82"/>
      <c r="N91" s="94"/>
    </row>
    <row r="92" spans="1:14" x14ac:dyDescent="0.25">
      <c r="A92" s="10"/>
      <c r="B92" s="10"/>
      <c r="C92" s="10" t="s">
        <v>100</v>
      </c>
      <c r="D92" s="11"/>
      <c r="E92" s="75">
        <v>0.4</v>
      </c>
      <c r="F92" s="20"/>
      <c r="G92" s="17"/>
      <c r="H92" s="18">
        <f>E92*F92</f>
        <v>0</v>
      </c>
      <c r="I92" s="18"/>
      <c r="J92" s="18"/>
      <c r="K92" s="82"/>
      <c r="L92" s="48" t="s">
        <v>101</v>
      </c>
      <c r="N92" s="94"/>
    </row>
    <row r="93" spans="1:14" x14ac:dyDescent="0.25">
      <c r="A93" s="10"/>
      <c r="B93" s="10"/>
      <c r="C93" s="10" t="s">
        <v>102</v>
      </c>
      <c r="D93" s="11"/>
      <c r="E93" s="75">
        <v>0.2</v>
      </c>
      <c r="F93" s="20"/>
      <c r="G93" s="17"/>
      <c r="H93" s="18">
        <f>E93*F93</f>
        <v>0</v>
      </c>
      <c r="I93" s="18"/>
      <c r="J93" s="18"/>
      <c r="K93" s="82"/>
      <c r="L93" s="48" t="s">
        <v>101</v>
      </c>
      <c r="N93" s="94"/>
    </row>
    <row r="94" spans="1:14" x14ac:dyDescent="0.25">
      <c r="A94" s="10"/>
      <c r="B94" s="10"/>
      <c r="C94" s="10"/>
      <c r="D94" s="11"/>
      <c r="E94" s="75"/>
      <c r="F94" s="17"/>
      <c r="G94" s="17"/>
      <c r="H94" s="18"/>
      <c r="I94" s="18"/>
      <c r="J94" s="18"/>
      <c r="K94" s="82"/>
      <c r="N94" s="94"/>
    </row>
    <row r="95" spans="1:14" x14ac:dyDescent="0.25">
      <c r="A95" s="10"/>
      <c r="B95" s="10"/>
      <c r="C95" s="10" t="s">
        <v>103</v>
      </c>
      <c r="D95" s="11"/>
      <c r="E95" s="75">
        <v>0.5</v>
      </c>
      <c r="F95" s="61"/>
      <c r="G95" s="17"/>
      <c r="H95" s="18">
        <f>E95*F95</f>
        <v>0</v>
      </c>
      <c r="I95" s="18"/>
      <c r="J95" s="18"/>
      <c r="K95" s="82"/>
      <c r="L95" s="55" t="s">
        <v>104</v>
      </c>
      <c r="N95" s="94"/>
    </row>
    <row r="96" spans="1:14" x14ac:dyDescent="0.25">
      <c r="A96" s="10"/>
      <c r="B96" s="10"/>
      <c r="C96" s="72" t="s">
        <v>105</v>
      </c>
      <c r="D96" s="75"/>
      <c r="E96" s="75">
        <v>0.2</v>
      </c>
      <c r="F96" s="20"/>
      <c r="G96" s="17"/>
      <c r="H96" s="18">
        <f>E96*F96</f>
        <v>0</v>
      </c>
      <c r="I96" s="18"/>
      <c r="J96" s="18"/>
      <c r="K96" s="82"/>
      <c r="L96" s="48" t="s">
        <v>106</v>
      </c>
      <c r="N96" s="94"/>
    </row>
    <row r="97" spans="1:14" x14ac:dyDescent="0.25">
      <c r="A97" s="10"/>
      <c r="B97" s="10"/>
      <c r="C97" s="72" t="s">
        <v>107</v>
      </c>
      <c r="D97" s="75"/>
      <c r="E97" s="75">
        <v>0.5</v>
      </c>
      <c r="F97" s="20"/>
      <c r="G97" s="17"/>
      <c r="H97" s="18">
        <f>E97*F97</f>
        <v>0</v>
      </c>
      <c r="I97" s="18"/>
      <c r="J97" s="18"/>
      <c r="K97" s="82"/>
      <c r="L97" s="48" t="s">
        <v>106</v>
      </c>
      <c r="N97" s="94"/>
    </row>
    <row r="98" spans="1:14" x14ac:dyDescent="0.25">
      <c r="A98" s="10"/>
      <c r="B98" s="10"/>
      <c r="C98" s="10"/>
      <c r="D98" s="11"/>
      <c r="E98" s="75"/>
      <c r="F98" s="23"/>
      <c r="G98" s="17"/>
      <c r="H98" s="18"/>
      <c r="I98" s="18"/>
      <c r="J98" s="18"/>
      <c r="K98" s="82"/>
      <c r="N98" s="94"/>
    </row>
    <row r="99" spans="1:14" x14ac:dyDescent="0.25">
      <c r="A99" s="10"/>
      <c r="B99" s="10"/>
      <c r="C99" s="10" t="s">
        <v>108</v>
      </c>
      <c r="D99" s="11"/>
      <c r="E99" s="75">
        <v>1</v>
      </c>
      <c r="F99" s="20"/>
      <c r="G99" s="17"/>
      <c r="H99" s="18">
        <f>E99*F99</f>
        <v>0</v>
      </c>
      <c r="I99" s="18"/>
      <c r="J99" s="18"/>
      <c r="K99" s="82"/>
      <c r="L99" s="48" t="s">
        <v>109</v>
      </c>
      <c r="N99" s="94"/>
    </row>
    <row r="100" spans="1:14" x14ac:dyDescent="0.25">
      <c r="A100" s="10"/>
      <c r="B100" s="10"/>
      <c r="C100" s="10" t="s">
        <v>110</v>
      </c>
      <c r="D100" s="11"/>
      <c r="E100" s="75">
        <v>0.2</v>
      </c>
      <c r="F100" s="20"/>
      <c r="G100" s="17"/>
      <c r="H100" s="18">
        <f>E100*F100</f>
        <v>0</v>
      </c>
      <c r="I100" s="18"/>
      <c r="J100" s="18"/>
      <c r="K100" s="82"/>
      <c r="L100" s="48" t="s">
        <v>109</v>
      </c>
      <c r="N100" s="94"/>
    </row>
    <row r="101" spans="1:14" x14ac:dyDescent="0.25">
      <c r="A101" s="10"/>
      <c r="B101" s="10"/>
      <c r="C101" s="10"/>
      <c r="D101" s="11"/>
      <c r="E101" s="75"/>
      <c r="F101" s="17"/>
      <c r="G101" s="17"/>
      <c r="H101" s="18"/>
      <c r="I101" s="18"/>
      <c r="J101" s="18"/>
      <c r="K101" s="82"/>
      <c r="N101" s="94"/>
    </row>
    <row r="102" spans="1:14" ht="15.6" x14ac:dyDescent="0.3">
      <c r="A102" s="10"/>
      <c r="B102" s="11" t="s">
        <v>174</v>
      </c>
      <c r="C102" s="10"/>
      <c r="D102" s="11"/>
      <c r="E102" s="75"/>
      <c r="F102" s="17"/>
      <c r="G102" s="17"/>
      <c r="H102" s="18"/>
      <c r="I102" s="18"/>
      <c r="J102" s="32">
        <f>SUM(H103:H109)</f>
        <v>0</v>
      </c>
      <c r="K102" s="81"/>
      <c r="N102" s="94"/>
    </row>
    <row r="103" spans="1:14" x14ac:dyDescent="0.25">
      <c r="A103" s="10"/>
      <c r="B103" s="10"/>
      <c r="C103" s="10" t="s">
        <v>111</v>
      </c>
      <c r="D103" s="11"/>
      <c r="E103" s="75">
        <v>3</v>
      </c>
      <c r="F103" s="20"/>
      <c r="G103" s="17"/>
      <c r="H103" s="18">
        <f t="shared" ref="H103:H109" si="2">E103*F103</f>
        <v>0</v>
      </c>
      <c r="I103" s="18"/>
      <c r="J103" s="18"/>
      <c r="K103" s="82"/>
      <c r="L103" s="48" t="s">
        <v>112</v>
      </c>
      <c r="N103" s="94"/>
    </row>
    <row r="104" spans="1:14" x14ac:dyDescent="0.25">
      <c r="A104" s="10"/>
      <c r="B104" s="10"/>
      <c r="C104" s="10" t="s">
        <v>113</v>
      </c>
      <c r="D104" s="11"/>
      <c r="E104" s="75">
        <v>1</v>
      </c>
      <c r="F104" s="20"/>
      <c r="G104" s="17"/>
      <c r="H104" s="18">
        <f t="shared" si="2"/>
        <v>0</v>
      </c>
      <c r="I104" s="18"/>
      <c r="J104" s="18"/>
      <c r="K104" s="82"/>
      <c r="L104" s="48" t="s">
        <v>112</v>
      </c>
      <c r="N104" s="94"/>
    </row>
    <row r="105" spans="1:14" x14ac:dyDescent="0.25">
      <c r="A105" s="10"/>
      <c r="B105" s="10"/>
      <c r="C105" s="10" t="s">
        <v>114</v>
      </c>
      <c r="D105" s="11"/>
      <c r="E105" s="75">
        <v>2</v>
      </c>
      <c r="F105" s="20"/>
      <c r="G105" s="17"/>
      <c r="H105" s="18">
        <f t="shared" si="2"/>
        <v>0</v>
      </c>
      <c r="I105" s="18"/>
      <c r="J105" s="18"/>
      <c r="K105" s="82"/>
      <c r="L105" s="48" t="s">
        <v>112</v>
      </c>
      <c r="N105" s="94"/>
    </row>
    <row r="106" spans="1:14" x14ac:dyDescent="0.25">
      <c r="A106" s="10"/>
      <c r="B106" s="10"/>
      <c r="C106" s="72" t="s">
        <v>115</v>
      </c>
      <c r="D106" s="75"/>
      <c r="E106" s="75">
        <v>0.5</v>
      </c>
      <c r="F106" s="20"/>
      <c r="G106" s="17"/>
      <c r="H106" s="18">
        <f t="shared" si="2"/>
        <v>0</v>
      </c>
      <c r="I106" s="18"/>
      <c r="J106" s="18"/>
      <c r="K106" s="82"/>
      <c r="L106" s="48" t="s">
        <v>112</v>
      </c>
      <c r="N106" s="94"/>
    </row>
    <row r="107" spans="1:14" x14ac:dyDescent="0.25">
      <c r="A107" s="10"/>
      <c r="B107" s="10"/>
      <c r="C107" s="72" t="s">
        <v>116</v>
      </c>
      <c r="D107" s="75"/>
      <c r="E107" s="75">
        <v>0.5</v>
      </c>
      <c r="F107" s="20"/>
      <c r="G107" s="17"/>
      <c r="H107" s="18">
        <f t="shared" si="2"/>
        <v>0</v>
      </c>
      <c r="I107" s="18"/>
      <c r="J107" s="18"/>
      <c r="K107" s="82"/>
      <c r="L107" s="48" t="s">
        <v>112</v>
      </c>
      <c r="M107" s="111">
        <v>0.5</v>
      </c>
      <c r="N107" s="94" t="s">
        <v>127</v>
      </c>
    </row>
    <row r="108" spans="1:14" x14ac:dyDescent="0.25">
      <c r="A108" s="10"/>
      <c r="B108" s="10"/>
      <c r="C108" s="72" t="s">
        <v>117</v>
      </c>
      <c r="D108" s="75"/>
      <c r="E108" s="75">
        <v>0.1</v>
      </c>
      <c r="F108" s="20"/>
      <c r="G108" s="17"/>
      <c r="H108" s="18">
        <f t="shared" si="2"/>
        <v>0</v>
      </c>
      <c r="I108" s="18"/>
      <c r="J108" s="18"/>
      <c r="K108" s="82"/>
      <c r="L108" s="48" t="s">
        <v>112</v>
      </c>
      <c r="M108" s="109">
        <v>0.3</v>
      </c>
      <c r="N108" s="94" t="s">
        <v>127</v>
      </c>
    </row>
    <row r="109" spans="1:14" x14ac:dyDescent="0.25">
      <c r="A109" s="10"/>
      <c r="B109" s="10"/>
      <c r="C109" s="72" t="s">
        <v>118</v>
      </c>
      <c r="D109" s="75"/>
      <c r="E109" s="75">
        <v>0.5</v>
      </c>
      <c r="F109" s="20"/>
      <c r="G109" s="17"/>
      <c r="H109" s="18">
        <f t="shared" si="2"/>
        <v>0</v>
      </c>
      <c r="I109" s="18"/>
      <c r="J109" s="18"/>
      <c r="K109" s="82"/>
      <c r="L109" s="48" t="s">
        <v>119</v>
      </c>
      <c r="N109" s="94"/>
    </row>
    <row r="110" spans="1:14" x14ac:dyDescent="0.25">
      <c r="A110" s="10"/>
      <c r="B110" s="10"/>
      <c r="C110" s="59"/>
      <c r="D110" s="60"/>
      <c r="E110" s="75"/>
      <c r="F110" s="20"/>
      <c r="G110" s="17"/>
      <c r="H110" s="18"/>
      <c r="I110" s="18"/>
      <c r="J110" s="18"/>
      <c r="K110" s="82"/>
      <c r="N110" s="94"/>
    </row>
    <row r="111" spans="1:14" x14ac:dyDescent="0.25">
      <c r="A111" s="10"/>
      <c r="B111" s="104" t="s">
        <v>175</v>
      </c>
      <c r="C111" s="72"/>
      <c r="D111" s="60"/>
      <c r="E111" s="75"/>
      <c r="F111" s="20"/>
      <c r="G111" s="17"/>
      <c r="H111" s="18"/>
      <c r="I111" s="18"/>
      <c r="J111" s="32">
        <f>H112+H113</f>
        <v>0</v>
      </c>
      <c r="K111" s="82"/>
      <c r="N111" s="94"/>
    </row>
    <row r="112" spans="1:14" x14ac:dyDescent="0.25">
      <c r="A112" s="10"/>
      <c r="B112" s="72"/>
      <c r="C112" s="72" t="s">
        <v>120</v>
      </c>
      <c r="D112" s="60"/>
      <c r="E112" s="75">
        <v>2</v>
      </c>
      <c r="F112" s="20"/>
      <c r="G112" s="17"/>
      <c r="H112" s="18">
        <f>E112*F112</f>
        <v>0</v>
      </c>
      <c r="I112" s="18"/>
      <c r="J112" s="18"/>
      <c r="K112" s="82"/>
      <c r="L112" s="48" t="s">
        <v>121</v>
      </c>
      <c r="N112" s="94"/>
    </row>
    <row r="113" spans="1:14" x14ac:dyDescent="0.25">
      <c r="A113" s="10"/>
      <c r="B113" s="72"/>
      <c r="C113" s="72" t="s">
        <v>122</v>
      </c>
      <c r="D113" s="60"/>
      <c r="E113" s="75">
        <v>0.3</v>
      </c>
      <c r="F113" s="20"/>
      <c r="G113" s="17"/>
      <c r="H113" s="18">
        <f>E113*F113</f>
        <v>0</v>
      </c>
      <c r="I113" s="18"/>
      <c r="J113" s="18"/>
      <c r="K113" s="82"/>
      <c r="L113" s="48" t="s">
        <v>121</v>
      </c>
      <c r="N113" s="94"/>
    </row>
    <row r="114" spans="1:14" x14ac:dyDescent="0.25">
      <c r="A114" s="10"/>
      <c r="B114" s="10"/>
      <c r="C114" s="10"/>
      <c r="D114" s="11"/>
      <c r="E114" s="75"/>
      <c r="F114" s="12"/>
      <c r="G114" s="12"/>
      <c r="H114" s="11"/>
      <c r="I114" s="11"/>
      <c r="J114" s="11"/>
      <c r="K114" s="80"/>
      <c r="N114" s="94"/>
    </row>
    <row r="115" spans="1:14" s="34" customFormat="1" x14ac:dyDescent="0.25">
      <c r="A115" s="10"/>
      <c r="B115" s="103" t="s">
        <v>176</v>
      </c>
      <c r="C115" s="10"/>
      <c r="D115" s="11"/>
      <c r="E115" s="75"/>
      <c r="F115" s="12"/>
      <c r="G115" s="12"/>
      <c r="H115" s="11"/>
      <c r="I115" s="11"/>
      <c r="J115" s="32">
        <f>H116+H117+H118</f>
        <v>0</v>
      </c>
      <c r="K115" s="80"/>
      <c r="L115" s="54"/>
      <c r="M115" s="112"/>
      <c r="N115" s="112"/>
    </row>
    <row r="116" spans="1:14" x14ac:dyDescent="0.25">
      <c r="A116" s="10"/>
      <c r="B116" s="10"/>
      <c r="C116" s="10" t="s">
        <v>123</v>
      </c>
      <c r="D116" s="11"/>
      <c r="E116" s="75">
        <v>0.5</v>
      </c>
      <c r="F116" s="20"/>
      <c r="G116" s="65"/>
      <c r="H116" s="21">
        <f>E116*F116</f>
        <v>0</v>
      </c>
      <c r="I116" s="18"/>
      <c r="J116" s="18"/>
      <c r="K116" s="82"/>
      <c r="L116" s="48" t="s">
        <v>9</v>
      </c>
      <c r="N116" s="94"/>
    </row>
    <row r="117" spans="1:14" x14ac:dyDescent="0.25">
      <c r="A117" s="10"/>
      <c r="B117" s="10"/>
      <c r="C117" s="10" t="s">
        <v>124</v>
      </c>
      <c r="D117" s="11"/>
      <c r="E117" s="75">
        <v>2</v>
      </c>
      <c r="F117" s="20"/>
      <c r="G117" s="65"/>
      <c r="H117" s="21">
        <f t="shared" ref="H117:H118" si="3">E117*F117</f>
        <v>0</v>
      </c>
      <c r="I117" s="18"/>
      <c r="J117" s="18"/>
      <c r="K117" s="82"/>
      <c r="L117" s="48" t="s">
        <v>9</v>
      </c>
      <c r="N117" s="94"/>
    </row>
    <row r="118" spans="1:14" x14ac:dyDescent="0.25">
      <c r="A118" s="10"/>
      <c r="B118" s="10"/>
      <c r="C118" s="10" t="s">
        <v>125</v>
      </c>
      <c r="D118" s="11"/>
      <c r="E118" s="75">
        <v>0.5</v>
      </c>
      <c r="F118" s="20"/>
      <c r="G118" s="21"/>
      <c r="H118" s="21">
        <f t="shared" si="3"/>
        <v>0</v>
      </c>
      <c r="I118" s="18"/>
      <c r="J118" s="18"/>
      <c r="K118" s="82"/>
      <c r="L118" s="48" t="s">
        <v>126</v>
      </c>
      <c r="M118" s="109">
        <v>0.1</v>
      </c>
      <c r="N118" s="94" t="s">
        <v>127</v>
      </c>
    </row>
    <row r="119" spans="1:14" x14ac:dyDescent="0.25">
      <c r="A119" s="10"/>
      <c r="B119" s="10"/>
      <c r="C119" s="10"/>
      <c r="D119" s="11"/>
      <c r="E119" s="75"/>
      <c r="F119" s="17"/>
      <c r="G119" s="17"/>
      <c r="H119" s="18"/>
      <c r="I119" s="18"/>
      <c r="J119" s="18"/>
      <c r="K119" s="82"/>
      <c r="N119" s="94"/>
    </row>
    <row r="120" spans="1:14" x14ac:dyDescent="0.25">
      <c r="A120" s="10"/>
      <c r="B120" s="11" t="s">
        <v>177</v>
      </c>
      <c r="C120" s="10"/>
      <c r="D120" s="11"/>
      <c r="E120" s="75"/>
      <c r="F120" s="17"/>
      <c r="G120" s="17"/>
      <c r="H120" s="18"/>
      <c r="I120" s="18"/>
      <c r="J120" s="32">
        <f>H121+H122+H123</f>
        <v>0</v>
      </c>
      <c r="K120" s="82"/>
      <c r="N120" s="94"/>
    </row>
    <row r="121" spans="1:14" x14ac:dyDescent="0.25">
      <c r="A121" s="10"/>
      <c r="B121" s="10"/>
      <c r="C121" s="10" t="s">
        <v>128</v>
      </c>
      <c r="D121" s="11"/>
      <c r="E121" s="75">
        <v>5</v>
      </c>
      <c r="F121" s="20"/>
      <c r="G121" s="17"/>
      <c r="H121" s="18">
        <f>E121*F121</f>
        <v>0</v>
      </c>
      <c r="I121" s="18"/>
      <c r="J121" s="18"/>
      <c r="K121" s="82"/>
      <c r="L121" s="48" t="s">
        <v>129</v>
      </c>
      <c r="M121" s="109">
        <v>4</v>
      </c>
      <c r="N121" s="94" t="s">
        <v>127</v>
      </c>
    </row>
    <row r="122" spans="1:14" x14ac:dyDescent="0.25">
      <c r="A122" s="10"/>
      <c r="B122" s="10"/>
      <c r="C122" s="10" t="s">
        <v>130</v>
      </c>
      <c r="D122" s="11"/>
      <c r="E122" s="75">
        <v>3</v>
      </c>
      <c r="F122" s="20"/>
      <c r="G122" s="17"/>
      <c r="H122" s="18">
        <f>E122*F122</f>
        <v>0</v>
      </c>
      <c r="I122" s="18"/>
      <c r="J122" s="18"/>
      <c r="K122" s="82"/>
      <c r="L122" s="48" t="s">
        <v>129</v>
      </c>
      <c r="M122" s="111">
        <v>3</v>
      </c>
      <c r="N122" s="94" t="s">
        <v>127</v>
      </c>
    </row>
    <row r="123" spans="1:14" x14ac:dyDescent="0.25">
      <c r="A123" s="10"/>
      <c r="B123" s="10"/>
      <c r="C123" s="10" t="s">
        <v>131</v>
      </c>
      <c r="D123" s="11"/>
      <c r="E123" s="75">
        <v>3</v>
      </c>
      <c r="F123" s="20"/>
      <c r="G123" s="17"/>
      <c r="H123" s="18">
        <f>E123*F123</f>
        <v>0</v>
      </c>
      <c r="I123" s="18"/>
      <c r="J123" s="18"/>
      <c r="K123" s="82"/>
      <c r="L123" s="48" t="s">
        <v>129</v>
      </c>
      <c r="M123" s="109">
        <v>2</v>
      </c>
      <c r="N123" s="94" t="s">
        <v>127</v>
      </c>
    </row>
    <row r="124" spans="1:14" x14ac:dyDescent="0.25">
      <c r="A124" s="10"/>
      <c r="B124" s="10"/>
      <c r="C124" s="10"/>
      <c r="D124" s="11"/>
      <c r="E124" s="75"/>
      <c r="F124" s="17"/>
      <c r="G124" s="17"/>
      <c r="H124" s="18"/>
      <c r="I124" s="18"/>
      <c r="J124" s="18"/>
      <c r="K124" s="82"/>
      <c r="N124" s="94"/>
    </row>
    <row r="125" spans="1:14" x14ac:dyDescent="0.25">
      <c r="A125" s="22"/>
      <c r="B125" s="11" t="s">
        <v>178</v>
      </c>
      <c r="C125" s="10"/>
      <c r="D125" s="11"/>
      <c r="E125" s="75"/>
      <c r="F125" s="17"/>
      <c r="G125" s="17"/>
      <c r="H125" s="18" t="s">
        <v>132</v>
      </c>
      <c r="I125" s="18"/>
      <c r="J125" s="32">
        <f>SUM(H126:H140)</f>
        <v>0</v>
      </c>
      <c r="K125" s="82"/>
      <c r="N125" s="94"/>
    </row>
    <row r="126" spans="1:14" x14ac:dyDescent="0.25">
      <c r="A126" s="10"/>
      <c r="B126" s="11"/>
      <c r="C126" s="51" t="s">
        <v>133</v>
      </c>
      <c r="D126" s="11"/>
      <c r="E126" s="75">
        <v>5</v>
      </c>
      <c r="F126" s="20"/>
      <c r="G126" s="17"/>
      <c r="H126" s="18">
        <f t="shared" ref="H126:H134" si="4">+E126*F126</f>
        <v>0</v>
      </c>
      <c r="I126" s="18"/>
      <c r="J126" s="18"/>
      <c r="K126" s="82"/>
      <c r="L126" s="48" t="s">
        <v>134</v>
      </c>
      <c r="N126" s="94"/>
    </row>
    <row r="127" spans="1:14" x14ac:dyDescent="0.25">
      <c r="A127" s="10"/>
      <c r="B127" s="11"/>
      <c r="C127" s="51" t="s">
        <v>135</v>
      </c>
      <c r="D127" s="11"/>
      <c r="E127" s="75">
        <v>1</v>
      </c>
      <c r="F127" s="20"/>
      <c r="G127" s="17"/>
      <c r="H127" s="18">
        <f t="shared" si="4"/>
        <v>0</v>
      </c>
      <c r="I127" s="18"/>
      <c r="J127" s="18"/>
      <c r="K127" s="82"/>
      <c r="L127" s="48" t="s">
        <v>134</v>
      </c>
      <c r="N127" s="94"/>
    </row>
    <row r="128" spans="1:14" x14ac:dyDescent="0.25">
      <c r="A128" s="10"/>
      <c r="B128" s="11"/>
      <c r="C128" s="51" t="s">
        <v>136</v>
      </c>
      <c r="D128" s="11"/>
      <c r="E128" s="75">
        <v>0.2</v>
      </c>
      <c r="F128" s="20"/>
      <c r="G128" s="17"/>
      <c r="H128" s="18">
        <f t="shared" si="4"/>
        <v>0</v>
      </c>
      <c r="I128" s="18"/>
      <c r="J128" s="18"/>
      <c r="K128" s="82"/>
      <c r="L128" s="48" t="s">
        <v>134</v>
      </c>
      <c r="N128" s="94"/>
    </row>
    <row r="129" spans="1:14" x14ac:dyDescent="0.25">
      <c r="A129" s="10"/>
      <c r="B129" s="11"/>
      <c r="C129" s="51" t="s">
        <v>137</v>
      </c>
      <c r="D129" s="11"/>
      <c r="E129" s="75">
        <v>0.5</v>
      </c>
      <c r="F129" s="20"/>
      <c r="G129" s="17"/>
      <c r="H129" s="18">
        <f t="shared" si="4"/>
        <v>0</v>
      </c>
      <c r="I129" s="18"/>
      <c r="J129" s="18"/>
      <c r="K129" s="82"/>
      <c r="L129" s="48" t="s">
        <v>134</v>
      </c>
      <c r="N129" s="94"/>
    </row>
    <row r="130" spans="1:14" x14ac:dyDescent="0.25">
      <c r="A130" s="10"/>
      <c r="B130" s="11"/>
      <c r="C130" s="51" t="s">
        <v>138</v>
      </c>
      <c r="D130" s="11"/>
      <c r="E130" s="75">
        <v>0.2</v>
      </c>
      <c r="F130" s="20"/>
      <c r="G130" s="17"/>
      <c r="H130" s="18">
        <f t="shared" si="4"/>
        <v>0</v>
      </c>
      <c r="I130" s="18"/>
      <c r="J130" s="18"/>
      <c r="K130" s="82"/>
      <c r="L130" s="48" t="s">
        <v>134</v>
      </c>
      <c r="N130" s="94"/>
    </row>
    <row r="131" spans="1:14" x14ac:dyDescent="0.25">
      <c r="A131" s="10"/>
      <c r="B131" s="11"/>
      <c r="C131" s="51" t="s">
        <v>139</v>
      </c>
      <c r="D131" s="11"/>
      <c r="E131" s="75">
        <v>2</v>
      </c>
      <c r="F131" s="20"/>
      <c r="G131" s="17"/>
      <c r="H131" s="18">
        <f t="shared" si="4"/>
        <v>0</v>
      </c>
      <c r="I131" s="18"/>
      <c r="J131" s="18"/>
      <c r="K131" s="82"/>
      <c r="L131" s="48" t="s">
        <v>134</v>
      </c>
      <c r="M131" s="109">
        <v>1.5</v>
      </c>
      <c r="N131" s="94" t="s">
        <v>127</v>
      </c>
    </row>
    <row r="132" spans="1:14" x14ac:dyDescent="0.25">
      <c r="A132" s="10"/>
      <c r="B132" s="11"/>
      <c r="C132" s="51" t="s">
        <v>140</v>
      </c>
      <c r="D132" s="11"/>
      <c r="E132" s="75">
        <v>0.5</v>
      </c>
      <c r="F132" s="20"/>
      <c r="G132" s="17"/>
      <c r="H132" s="18">
        <f t="shared" si="4"/>
        <v>0</v>
      </c>
      <c r="I132" s="18"/>
      <c r="J132" s="18"/>
      <c r="K132" s="82"/>
      <c r="L132" s="48" t="s">
        <v>141</v>
      </c>
    </row>
    <row r="133" spans="1:14" x14ac:dyDescent="0.25">
      <c r="A133" s="10"/>
      <c r="B133" s="11"/>
      <c r="C133" s="76" t="s">
        <v>142</v>
      </c>
      <c r="D133" s="11"/>
      <c r="E133" s="75">
        <v>1</v>
      </c>
      <c r="F133" s="20"/>
      <c r="G133" s="17"/>
      <c r="H133" s="18">
        <f t="shared" si="4"/>
        <v>0</v>
      </c>
      <c r="I133" s="18"/>
      <c r="J133" s="18"/>
      <c r="K133" s="82"/>
      <c r="L133" s="48" t="s">
        <v>143</v>
      </c>
    </row>
    <row r="134" spans="1:14" x14ac:dyDescent="0.25">
      <c r="A134" s="10"/>
      <c r="B134" s="11"/>
      <c r="C134" s="76" t="s">
        <v>144</v>
      </c>
      <c r="D134" s="11"/>
      <c r="E134" s="75">
        <v>1</v>
      </c>
      <c r="F134" s="20"/>
      <c r="G134" s="17"/>
      <c r="H134" s="18">
        <f t="shared" si="4"/>
        <v>0</v>
      </c>
      <c r="I134" s="18"/>
      <c r="J134" s="18"/>
      <c r="K134" s="82"/>
      <c r="L134" s="48" t="s">
        <v>134</v>
      </c>
      <c r="N134" s="1" t="s">
        <v>189</v>
      </c>
    </row>
    <row r="135" spans="1:14" x14ac:dyDescent="0.25">
      <c r="A135" s="10"/>
      <c r="B135" s="59"/>
      <c r="C135" s="72" t="s">
        <v>145</v>
      </c>
      <c r="D135" s="60"/>
      <c r="E135" s="75">
        <v>0.1</v>
      </c>
      <c r="F135" s="20"/>
      <c r="G135" s="21"/>
      <c r="H135" s="21">
        <f>E135*(F135)</f>
        <v>0</v>
      </c>
      <c r="I135" s="18"/>
      <c r="J135" s="18"/>
      <c r="K135" s="82"/>
      <c r="L135" s="48" t="s">
        <v>101</v>
      </c>
      <c r="M135" s="111">
        <v>0.1</v>
      </c>
      <c r="N135" s="1" t="s">
        <v>127</v>
      </c>
    </row>
    <row r="136" spans="1:14" x14ac:dyDescent="0.25">
      <c r="A136" s="10"/>
      <c r="B136" s="11"/>
      <c r="C136" s="76" t="s">
        <v>146</v>
      </c>
      <c r="D136" s="60"/>
      <c r="E136" s="75">
        <v>2</v>
      </c>
      <c r="F136" s="20"/>
      <c r="G136" s="17"/>
      <c r="H136" s="18">
        <f>+E136*F136</f>
        <v>0</v>
      </c>
      <c r="I136" s="18"/>
      <c r="J136" s="18"/>
      <c r="K136" s="82"/>
      <c r="L136" s="48" t="s">
        <v>147</v>
      </c>
      <c r="M136" s="111">
        <v>2</v>
      </c>
      <c r="N136" s="1" t="s">
        <v>127</v>
      </c>
    </row>
    <row r="137" spans="1:14" x14ac:dyDescent="0.25">
      <c r="A137" s="10"/>
      <c r="B137" s="11"/>
      <c r="C137" s="76" t="s">
        <v>148</v>
      </c>
      <c r="D137" s="60"/>
      <c r="E137" s="75">
        <v>1</v>
      </c>
      <c r="F137" s="20"/>
      <c r="G137" s="17"/>
      <c r="H137" s="18">
        <f>+E137*F137</f>
        <v>0</v>
      </c>
      <c r="I137" s="18"/>
      <c r="J137" s="18"/>
      <c r="K137" s="82"/>
      <c r="L137" s="48" t="s">
        <v>147</v>
      </c>
      <c r="N137" s="1" t="s">
        <v>189</v>
      </c>
    </row>
    <row r="138" spans="1:14" x14ac:dyDescent="0.25">
      <c r="A138" s="10"/>
      <c r="B138" s="11"/>
      <c r="C138" s="76" t="s">
        <v>149</v>
      </c>
      <c r="D138" s="60"/>
      <c r="E138" s="75">
        <v>0.5</v>
      </c>
      <c r="F138" s="20"/>
      <c r="G138" s="17"/>
      <c r="H138" s="18">
        <f>+E138*F138</f>
        <v>0</v>
      </c>
      <c r="I138" s="18"/>
      <c r="J138" s="18"/>
      <c r="K138" s="82"/>
      <c r="L138" s="48" t="s">
        <v>150</v>
      </c>
    </row>
    <row r="139" spans="1:14" x14ac:dyDescent="0.25">
      <c r="A139" s="10"/>
      <c r="B139" s="11"/>
      <c r="C139" s="76" t="s">
        <v>151</v>
      </c>
      <c r="D139" s="60"/>
      <c r="E139" s="75" t="s">
        <v>152</v>
      </c>
      <c r="F139" s="20"/>
      <c r="G139" s="17"/>
      <c r="H139" s="18">
        <f>F140*0.1</f>
        <v>0</v>
      </c>
      <c r="I139" s="18"/>
      <c r="J139" s="18"/>
      <c r="K139" s="82"/>
      <c r="L139" s="48" t="s">
        <v>101</v>
      </c>
    </row>
    <row r="140" spans="1:14" s="69" customFormat="1" x14ac:dyDescent="0.25">
      <c r="A140" s="49"/>
      <c r="B140" s="49"/>
      <c r="C140" s="77" t="s">
        <v>153</v>
      </c>
      <c r="D140" s="70"/>
      <c r="E140" s="91">
        <v>0.2</v>
      </c>
      <c r="F140" s="65"/>
      <c r="G140" s="66"/>
      <c r="H140" s="67">
        <f>E140*F140</f>
        <v>0</v>
      </c>
      <c r="I140" s="67"/>
      <c r="J140" s="67"/>
      <c r="K140" s="82"/>
      <c r="L140" s="68" t="s">
        <v>72</v>
      </c>
      <c r="M140" s="113"/>
    </row>
    <row r="141" spans="1:14" x14ac:dyDescent="0.25">
      <c r="A141" s="10"/>
      <c r="B141" s="11"/>
      <c r="C141" s="71"/>
      <c r="D141" s="60"/>
      <c r="E141" s="75"/>
      <c r="F141" s="20"/>
      <c r="G141" s="17"/>
      <c r="H141" s="18"/>
      <c r="I141" s="18"/>
      <c r="J141" s="18"/>
      <c r="K141" s="82"/>
    </row>
    <row r="142" spans="1:14" ht="13.8" thickBot="1" x14ac:dyDescent="0.3">
      <c r="A142" s="10"/>
      <c r="B142" s="75" t="s">
        <v>179</v>
      </c>
      <c r="C142" s="75"/>
      <c r="D142" s="60"/>
      <c r="E142" s="75" t="s">
        <v>154</v>
      </c>
      <c r="F142" s="11"/>
      <c r="G142" s="17"/>
      <c r="H142" s="18">
        <f>F142</f>
        <v>0</v>
      </c>
      <c r="I142" s="18"/>
      <c r="J142" s="32">
        <f>H142</f>
        <v>0</v>
      </c>
      <c r="K142" s="82"/>
      <c r="L142" s="48" t="s">
        <v>156</v>
      </c>
    </row>
    <row r="143" spans="1:14" ht="17.399999999999999" thickBot="1" x14ac:dyDescent="0.35">
      <c r="A143" s="10"/>
      <c r="B143" s="10"/>
      <c r="C143" s="10"/>
      <c r="D143" s="11"/>
      <c r="E143" s="75"/>
      <c r="F143" s="17"/>
      <c r="G143" s="17"/>
      <c r="H143" s="10"/>
      <c r="I143" s="10"/>
      <c r="J143" s="35"/>
      <c r="K143" s="81"/>
      <c r="L143" s="1"/>
    </row>
    <row r="144" spans="1:14" ht="13.8" thickBot="1" x14ac:dyDescent="0.3">
      <c r="A144" s="10"/>
      <c r="B144" s="10"/>
      <c r="C144" s="10"/>
      <c r="D144" s="11"/>
      <c r="E144" s="75"/>
      <c r="F144" s="17"/>
      <c r="G144" s="17"/>
      <c r="H144" s="10"/>
      <c r="I144" s="10"/>
      <c r="J144" s="18"/>
      <c r="K144" s="82"/>
    </row>
    <row r="145" spans="1:12" ht="18" thickBot="1" x14ac:dyDescent="0.35">
      <c r="A145" s="36" t="s">
        <v>155</v>
      </c>
      <c r="B145" s="37"/>
      <c r="C145" s="37"/>
      <c r="D145" s="37"/>
      <c r="E145" s="92"/>
      <c r="F145" s="38"/>
      <c r="G145" s="38"/>
      <c r="H145" s="38"/>
      <c r="I145" s="37"/>
      <c r="J145" s="39">
        <f>J146+J147+J148</f>
        <v>0</v>
      </c>
      <c r="K145" s="81"/>
    </row>
    <row r="146" spans="1:12" ht="16.2" thickBot="1" x14ac:dyDescent="0.35">
      <c r="A146" s="40" t="s">
        <v>158</v>
      </c>
      <c r="B146" s="40"/>
      <c r="C146" s="40"/>
      <c r="D146" s="40"/>
      <c r="E146" s="93"/>
      <c r="F146" s="41"/>
      <c r="G146" s="41"/>
      <c r="H146" s="40"/>
      <c r="I146" s="40"/>
      <c r="J146" s="42">
        <f>J4</f>
        <v>0</v>
      </c>
      <c r="K146" s="81"/>
    </row>
    <row r="147" spans="1:12" ht="16.2" thickBot="1" x14ac:dyDescent="0.35">
      <c r="A147" s="40" t="s">
        <v>180</v>
      </c>
      <c r="B147" s="40"/>
      <c r="C147" s="40"/>
      <c r="D147" s="40"/>
      <c r="E147" s="93"/>
      <c r="F147" s="41"/>
      <c r="G147" s="41"/>
      <c r="H147" s="40"/>
      <c r="I147" s="40"/>
      <c r="J147" s="42">
        <f>J17</f>
        <v>0</v>
      </c>
      <c r="K147" s="81"/>
    </row>
    <row r="148" spans="1:12" ht="16.2" thickBot="1" x14ac:dyDescent="0.35">
      <c r="A148" s="40" t="s">
        <v>157</v>
      </c>
      <c r="B148" s="40"/>
      <c r="C148" s="40"/>
      <c r="D148" s="40"/>
      <c r="E148" s="93"/>
      <c r="F148" s="41"/>
      <c r="G148" s="41"/>
      <c r="H148" s="40"/>
      <c r="I148" s="40"/>
      <c r="J148" s="42">
        <f>J74</f>
        <v>0</v>
      </c>
      <c r="K148" s="81"/>
    </row>
    <row r="150" spans="1:12" x14ac:dyDescent="0.25">
      <c r="D150" s="1"/>
      <c r="E150" s="94"/>
      <c r="F150" s="1"/>
      <c r="G150" s="1"/>
      <c r="L150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3" sqref="F3"/>
    </sheetView>
  </sheetViews>
  <sheetFormatPr defaultRowHeight="13.2" x14ac:dyDescent="0.25"/>
  <cols>
    <col min="1" max="1" width="42.109375" customWidth="1"/>
    <col min="2" max="2" width="17.6640625" customWidth="1"/>
    <col min="3" max="3" width="15.109375" customWidth="1"/>
    <col min="4" max="4" width="15" customWidth="1"/>
    <col min="5" max="5" width="14.88671875" customWidth="1"/>
    <col min="6" max="6" width="13.109375" customWidth="1"/>
    <col min="7" max="7" width="12.6640625" customWidth="1"/>
    <col min="8" max="8" width="12.33203125" customWidth="1"/>
    <col min="9" max="9" width="12.5546875" customWidth="1"/>
    <col min="10" max="10" width="12.88671875" customWidth="1"/>
    <col min="11" max="11" width="12.44140625" customWidth="1"/>
  </cols>
  <sheetData>
    <row r="1" spans="1:9" ht="20.399999999999999" x14ac:dyDescent="0.35">
      <c r="A1" s="102"/>
      <c r="B1" s="102" t="s">
        <v>159</v>
      </c>
      <c r="C1" s="102" t="s">
        <v>160</v>
      </c>
      <c r="D1" s="102" t="s">
        <v>161</v>
      </c>
      <c r="E1" s="102" t="s">
        <v>162</v>
      </c>
      <c r="F1" s="102"/>
      <c r="G1" s="102"/>
      <c r="H1" s="102"/>
      <c r="I1" s="102"/>
    </row>
    <row r="2" spans="1:9" ht="20.399999999999999" x14ac:dyDescent="0.35">
      <c r="A2" s="102" t="s">
        <v>163</v>
      </c>
      <c r="B2" s="102">
        <v>10</v>
      </c>
      <c r="C2" s="102">
        <v>10</v>
      </c>
      <c r="D2" s="102">
        <v>10</v>
      </c>
      <c r="E2" s="102">
        <v>10</v>
      </c>
      <c r="F2" s="102"/>
      <c r="G2" s="102"/>
      <c r="H2" s="102"/>
      <c r="I2" s="102"/>
    </row>
    <row r="3" spans="1:9" ht="20.399999999999999" x14ac:dyDescent="0.35">
      <c r="A3" s="102" t="s">
        <v>164</v>
      </c>
      <c r="B3" s="102">
        <v>2</v>
      </c>
      <c r="C3" s="102">
        <v>4</v>
      </c>
      <c r="D3" s="102">
        <v>7</v>
      </c>
      <c r="E3" s="102">
        <v>10</v>
      </c>
      <c r="F3" s="102"/>
      <c r="G3" s="102"/>
      <c r="H3" s="102"/>
      <c r="I3" s="102"/>
    </row>
    <row r="4" spans="1:9" ht="20.399999999999999" x14ac:dyDescent="0.35">
      <c r="A4" s="102" t="s">
        <v>165</v>
      </c>
      <c r="B4" s="102">
        <v>0</v>
      </c>
      <c r="C4" s="102">
        <v>1</v>
      </c>
      <c r="D4" s="102">
        <v>4</v>
      </c>
      <c r="E4" s="102">
        <v>10</v>
      </c>
      <c r="F4" s="102"/>
      <c r="G4" s="102"/>
      <c r="H4" s="102"/>
      <c r="I4" s="10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F97959BD1D02646ADE9003C79D7DF71" ma:contentTypeVersion="2" ma:contentTypeDescription="Új dokumentum létrehozása." ma:contentTypeScope="" ma:versionID="88a5a529e59bdd36b1f3aabf5836325b">
  <xsd:schema xmlns:xsd="http://www.w3.org/2001/XMLSchema" xmlns:xs="http://www.w3.org/2001/XMLSchema" xmlns:p="http://schemas.microsoft.com/office/2006/metadata/properties" xmlns:ns2="c7c95682-967c-479b-8703-e8683ddb53cd" targetNamespace="http://schemas.microsoft.com/office/2006/metadata/properties" ma:root="true" ma:fieldsID="e98ff7d987e6b51407029c69e14d80fb" ns2:_="">
    <xsd:import namespace="c7c95682-967c-479b-8703-e8683ddb5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95682-967c-479b-8703-e8683ddb53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C90DB4-0091-4C88-9373-95C4DCB6C1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D22C32-355A-4F29-9414-C8F7E1A17C78}">
  <ds:schemaRefs>
    <ds:schemaRef ds:uri="http://purl.org/dc/terms/"/>
    <ds:schemaRef ds:uri="http://purl.org/dc/dcmitype/"/>
    <ds:schemaRef ds:uri="http://schemas.microsoft.com/office/2006/metadata/properties"/>
    <ds:schemaRef ds:uri="c7c95682-967c-479b-8703-e8683ddb53cd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5CA9B1E-2466-497F-AE2C-DADBA46969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c95682-967c-479b-8703-e8683ddb5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pontszámok</vt:lpstr>
      <vt:lpstr>követelmények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Emőke</cp:lastModifiedBy>
  <cp:revision/>
  <dcterms:created xsi:type="dcterms:W3CDTF">2016-12-21T15:36:49Z</dcterms:created>
  <dcterms:modified xsi:type="dcterms:W3CDTF">2021-01-27T06:00:56Z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0x0101000F97959BD1D02646ADE9003C79D7DF71</vt:lpwstr>
  </property>
</Properties>
</file>